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sla\Work Folders\Desktop\AMR 2017-18\0.95_AMR data for ACCC Webpage-11feb19\0.17_A &amp; B Sup files sent to Web-Zhen-25feb19\"/>
    </mc:Choice>
  </mc:AlternateContent>
  <bookViews>
    <workbookView xWindow="-285" yWindow="0" windowWidth="19485" windowHeight="5220"/>
  </bookViews>
  <sheets>
    <sheet name="Contents" sheetId="1" r:id="rId1"/>
    <sheet name="A1.1 Brisbane" sheetId="2" r:id="rId2"/>
    <sheet name="A1.2 Melbourne " sheetId="3" r:id="rId3"/>
    <sheet name="A1.3 Perth" sheetId="4" r:id="rId4"/>
    <sheet name="A1.4 Sydney" sheetId="5" r:id="rId5"/>
  </sheets>
  <definedNames>
    <definedName name="_xlnm.Print_Area" localSheetId="1">'A1.1 Brisbane'!$A$1:$J$135</definedName>
    <definedName name="_xlnm.Print_Area" localSheetId="2">'A1.2 Melbourne '!$A$1:$H$128</definedName>
    <definedName name="_xlnm.Print_Area" localSheetId="3">'A1.3 Perth'!$A:$I</definedName>
    <definedName name="_xlnm.Print_Area" localSheetId="4">'A1.4 Sydney'!$A:$K</definedName>
    <definedName name="_xlnm.Print_Area" localSheetId="0">Contents!$A$1:$G$6</definedName>
  </definedNames>
  <calcPr calcId="162913"/>
</workbook>
</file>

<file path=xl/calcChain.xml><?xml version="1.0" encoding="utf-8"?>
<calcChain xmlns="http://schemas.openxmlformats.org/spreadsheetml/2006/main">
  <c r="G125" i="3" l="1"/>
  <c r="C34" i="3"/>
  <c r="C32" i="3"/>
  <c r="C30" i="3"/>
  <c r="C28" i="3"/>
  <c r="I67" i="2" l="1"/>
  <c r="G67" i="2"/>
  <c r="E67" i="2"/>
  <c r="C67" i="2"/>
  <c r="C68" i="2" l="1"/>
  <c r="G77" i="4" l="1"/>
  <c r="G72" i="4"/>
  <c r="G78" i="4" l="1"/>
  <c r="E80" i="5" l="1"/>
  <c r="G80" i="5"/>
  <c r="H80" i="5"/>
  <c r="I80" i="5"/>
  <c r="E75" i="5"/>
  <c r="G75" i="5"/>
  <c r="G81" i="5" s="1"/>
  <c r="H75" i="5"/>
  <c r="H81" i="5" s="1"/>
  <c r="I75" i="5"/>
  <c r="I81" i="5" l="1"/>
  <c r="E81" i="5"/>
  <c r="I132" i="2"/>
  <c r="G55" i="2"/>
  <c r="I26" i="2"/>
  <c r="G26" i="2"/>
  <c r="E26" i="2"/>
  <c r="C26" i="2"/>
  <c r="D80" i="5" l="1"/>
  <c r="I68" i="5"/>
  <c r="I56" i="5"/>
  <c r="G68" i="5"/>
  <c r="G56" i="5"/>
  <c r="D68" i="5"/>
  <c r="D56" i="5"/>
  <c r="B92" i="5"/>
  <c r="H68" i="5"/>
  <c r="E68" i="5"/>
  <c r="B68" i="5"/>
  <c r="H56" i="5"/>
  <c r="E56" i="5"/>
  <c r="B56" i="5"/>
  <c r="C72" i="4" l="1"/>
  <c r="G64" i="4"/>
  <c r="E64" i="4"/>
  <c r="C64" i="4"/>
  <c r="C13" i="4"/>
  <c r="I120" i="2" l="1"/>
  <c r="C14" i="2" l="1"/>
  <c r="C88" i="3"/>
  <c r="C13" i="3"/>
  <c r="C25" i="3"/>
  <c r="C62" i="3"/>
  <c r="E62" i="3"/>
  <c r="G62" i="3"/>
  <c r="C52" i="3"/>
  <c r="C77" i="4"/>
  <c r="G52" i="4"/>
  <c r="G13" i="4"/>
  <c r="H115" i="5"/>
  <c r="H123" i="5"/>
  <c r="H135" i="5"/>
  <c r="D75" i="5"/>
  <c r="D81" i="5" s="1"/>
  <c r="B75" i="5"/>
  <c r="B80" i="5"/>
  <c r="D14" i="5"/>
  <c r="D26" i="5"/>
  <c r="B14" i="5"/>
  <c r="B26" i="5"/>
  <c r="I26" i="5"/>
  <c r="H26" i="5"/>
  <c r="G26" i="5"/>
  <c r="E26" i="5"/>
  <c r="I14" i="5"/>
  <c r="H14" i="5"/>
  <c r="G14" i="5"/>
  <c r="E14" i="5"/>
  <c r="G108" i="4"/>
  <c r="G116" i="4"/>
  <c r="G128" i="4"/>
  <c r="C84" i="4"/>
  <c r="E52" i="4"/>
  <c r="C52" i="4"/>
  <c r="C25" i="4"/>
  <c r="C26" i="4" s="1"/>
  <c r="G25" i="4"/>
  <c r="E25" i="4"/>
  <c r="E13" i="4"/>
  <c r="G107" i="3"/>
  <c r="G116" i="3"/>
  <c r="C83" i="3"/>
  <c r="G52" i="3"/>
  <c r="G70" i="3"/>
  <c r="G76" i="3"/>
  <c r="E52" i="3"/>
  <c r="E70" i="3"/>
  <c r="E76" i="3"/>
  <c r="C76" i="3"/>
  <c r="G13" i="3"/>
  <c r="G25" i="3"/>
  <c r="E13" i="3"/>
  <c r="E25" i="3"/>
  <c r="I112" i="2"/>
  <c r="C86" i="2"/>
  <c r="C55" i="2"/>
  <c r="C74" i="2"/>
  <c r="C79" i="2"/>
  <c r="I55" i="2"/>
  <c r="E55" i="2"/>
  <c r="I14" i="2"/>
  <c r="G14" i="2"/>
  <c r="E14" i="2"/>
  <c r="I27" i="5" l="1"/>
  <c r="G27" i="5"/>
  <c r="H27" i="5"/>
  <c r="E27" i="5"/>
  <c r="C78" i="4"/>
  <c r="E65" i="4"/>
  <c r="G26" i="4"/>
  <c r="E26" i="4"/>
  <c r="C26" i="3"/>
  <c r="G26" i="3"/>
  <c r="E26" i="3"/>
  <c r="C27" i="2"/>
  <c r="C29" i="2" s="1"/>
  <c r="C31" i="2" s="1"/>
  <c r="C33" i="2" s="1"/>
  <c r="C35" i="2" s="1"/>
  <c r="C91" i="2" s="1"/>
  <c r="G68" i="2"/>
  <c r="I69" i="5"/>
  <c r="I82" i="5" s="1"/>
  <c r="D69" i="5"/>
  <c r="D82" i="5" s="1"/>
  <c r="B27" i="5"/>
  <c r="B81" i="5"/>
  <c r="G69" i="5"/>
  <c r="G82" i="5" s="1"/>
  <c r="B69" i="5"/>
  <c r="H136" i="5"/>
  <c r="H138" i="5" s="1"/>
  <c r="G129" i="4"/>
  <c r="G131" i="4" s="1"/>
  <c r="G65" i="4"/>
  <c r="G79" i="4" s="1"/>
  <c r="C65" i="4"/>
  <c r="C79" i="4" s="1"/>
  <c r="C28" i="4"/>
  <c r="C30" i="4" s="1"/>
  <c r="G126" i="3"/>
  <c r="G128" i="3" s="1"/>
  <c r="G77" i="3"/>
  <c r="E77" i="3"/>
  <c r="C70" i="3"/>
  <c r="G63" i="3"/>
  <c r="C63" i="3"/>
  <c r="I133" i="2"/>
  <c r="I135" i="2" s="1"/>
  <c r="I68" i="2"/>
  <c r="C80" i="2"/>
  <c r="E68" i="2"/>
  <c r="G27" i="2"/>
  <c r="I27" i="2"/>
  <c r="E27" i="2"/>
  <c r="D27" i="5"/>
  <c r="E63" i="3"/>
  <c r="E69" i="5"/>
  <c r="H69" i="5"/>
  <c r="H82" i="5" s="1"/>
  <c r="E82" i="5" l="1"/>
  <c r="B29" i="5"/>
  <c r="B87" i="5"/>
  <c r="E79" i="4"/>
  <c r="C32" i="4"/>
  <c r="C77" i="3"/>
  <c r="E78" i="3"/>
  <c r="G78" i="3"/>
  <c r="C78" i="3"/>
  <c r="B82" i="5"/>
  <c r="C89" i="4"/>
  <c r="C81" i="2"/>
  <c r="B31" i="5" l="1"/>
  <c r="C35" i="4"/>
  <c r="B33" i="5" l="1"/>
  <c r="B35" i="5" l="1"/>
</calcChain>
</file>

<file path=xl/sharedStrings.xml><?xml version="1.0" encoding="utf-8"?>
<sst xmlns="http://schemas.openxmlformats.org/spreadsheetml/2006/main" count="542" uniqueCount="150">
  <si>
    <t>Table 1.1</t>
  </si>
  <si>
    <t>Regulatory accounts for Brisbane Airport</t>
  </si>
  <si>
    <t>Table 1.2</t>
  </si>
  <si>
    <t>Regulatory accounts for Melbourne  Airport</t>
  </si>
  <si>
    <t>Table 1.3</t>
  </si>
  <si>
    <t>Regulatory accounts for Perth Airport</t>
  </si>
  <si>
    <t>Table 1.4</t>
  </si>
  <si>
    <t>Regulatory accounts for Sydney Airport</t>
  </si>
  <si>
    <t>Table A1.1.2 Income statement</t>
  </si>
  <si>
    <t>Regulated Airport</t>
  </si>
  <si>
    <t>Brisbane</t>
  </si>
  <si>
    <t xml:space="preserve">For Year Ended </t>
  </si>
  <si>
    <t>Audited financial statements</t>
  </si>
  <si>
    <t>Aeronautical services</t>
  </si>
  <si>
    <t>Non-aeronautical services</t>
  </si>
  <si>
    <t xml:space="preserve"> $'000</t>
  </si>
  <si>
    <t>$'000</t>
  </si>
  <si>
    <r>
      <t>LIS</t>
    </r>
    <r>
      <rPr>
        <b/>
        <sz val="10"/>
        <color theme="3" tint="0.39997558519241921"/>
        <rFont val="Calibri"/>
        <family val="2"/>
      </rPr>
      <t>*</t>
    </r>
  </si>
  <si>
    <t>Revenue</t>
  </si>
  <si>
    <t xml:space="preserve">Aeronautical revenue  </t>
  </si>
  <si>
    <t xml:space="preserve">Non-aeronautical revenue </t>
  </si>
  <si>
    <t xml:space="preserve">Other </t>
  </si>
  <si>
    <t>Total Revenue</t>
  </si>
  <si>
    <t>Expenditure</t>
  </si>
  <si>
    <t>Salaries and wages</t>
  </si>
  <si>
    <t>Depreciation/amortisation of land</t>
  </si>
  <si>
    <t>Depreciation of tangibles (excl. land)</t>
  </si>
  <si>
    <t>Services and utilities</t>
  </si>
  <si>
    <t>Security costs</t>
  </si>
  <si>
    <t>Consultants and advisors</t>
  </si>
  <si>
    <t>General administration</t>
  </si>
  <si>
    <t>Other costs</t>
  </si>
  <si>
    <t xml:space="preserve">Total expenditure </t>
  </si>
  <si>
    <t>Operating profit/(loss)</t>
  </si>
  <si>
    <t>Abnormal items</t>
  </si>
  <si>
    <t>Earnings before interest and tax (EBIT)</t>
  </si>
  <si>
    <t xml:space="preserve">Interest </t>
  </si>
  <si>
    <t>Earnings before tax (EBT)</t>
  </si>
  <si>
    <t xml:space="preserve">Tax charge </t>
  </si>
  <si>
    <t>Profit/(loss) after tax</t>
  </si>
  <si>
    <t xml:space="preserve">Dividends paid </t>
  </si>
  <si>
    <t>Retained earrings</t>
  </si>
  <si>
    <t xml:space="preserve">Table A1.1.2 Balance sheet </t>
  </si>
  <si>
    <t>LIS</t>
  </si>
  <si>
    <t>Current assets</t>
  </si>
  <si>
    <t>Cash</t>
  </si>
  <si>
    <t>Receivables</t>
  </si>
  <si>
    <t>Inventories</t>
  </si>
  <si>
    <t>Other</t>
  </si>
  <si>
    <t>Total current assets</t>
  </si>
  <si>
    <t>Non-current assets</t>
  </si>
  <si>
    <t>Investment property</t>
  </si>
  <si>
    <t>Goodwill</t>
  </si>
  <si>
    <t>Total non-current assets</t>
  </si>
  <si>
    <t>Total assets</t>
  </si>
  <si>
    <t>Current liabilities</t>
  </si>
  <si>
    <t>Creditors</t>
  </si>
  <si>
    <t>Borrowings</t>
  </si>
  <si>
    <t>Provisions</t>
  </si>
  <si>
    <t>Total current liabilities</t>
  </si>
  <si>
    <t>Non-current liabilities</t>
  </si>
  <si>
    <t>Total non-current liabilities</t>
  </si>
  <si>
    <t>Total liabilities</t>
  </si>
  <si>
    <t>Net assets</t>
  </si>
  <si>
    <t>Shareholders' equity</t>
  </si>
  <si>
    <t>Share capital</t>
  </si>
  <si>
    <t>Reserves</t>
  </si>
  <si>
    <t>Accumulated profit/(losses)</t>
  </si>
  <si>
    <t>Total shareholders' equity/(deficiency)</t>
  </si>
  <si>
    <t>Accumulated profit at start of year</t>
  </si>
  <si>
    <t>Movements</t>
  </si>
  <si>
    <t>Profit/(loss) for the year</t>
  </si>
  <si>
    <t>Accumulated profit at end of year</t>
  </si>
  <si>
    <t xml:space="preserve">Table A1.1.3 Cash flow statement </t>
  </si>
  <si>
    <t>Cash flows from operating activities</t>
  </si>
  <si>
    <t xml:space="preserve">Inflows </t>
  </si>
  <si>
    <t>Receipts from customers</t>
  </si>
  <si>
    <t xml:space="preserve">Interest received </t>
  </si>
  <si>
    <t>Outflows</t>
  </si>
  <si>
    <t>Payments to suppliers and employees</t>
  </si>
  <si>
    <t>Interest paid</t>
  </si>
  <si>
    <t>Income tax paid</t>
  </si>
  <si>
    <t>Net cash flow from operating activities</t>
  </si>
  <si>
    <t xml:space="preserve">Cash flow from investing activities </t>
  </si>
  <si>
    <t>Proceeds from sale of property, plant and equipment</t>
  </si>
  <si>
    <t>Acquisition of property, plant and equipment</t>
  </si>
  <si>
    <t>Net cash flow from investing activities</t>
  </si>
  <si>
    <t xml:space="preserve">Cash flow from financing activities </t>
  </si>
  <si>
    <t>Proceeds from borrowings</t>
  </si>
  <si>
    <t>Repayment of borrowings</t>
  </si>
  <si>
    <t>Dividends paid</t>
  </si>
  <si>
    <t>Net cash flows from financing activities</t>
  </si>
  <si>
    <t>Net increase/(decrease) in cash held</t>
  </si>
  <si>
    <t>Cash at beginning of the reporting period</t>
  </si>
  <si>
    <t>Cash at end of the reporting period</t>
  </si>
  <si>
    <t>Table A1.2.1 Income statement</t>
  </si>
  <si>
    <t xml:space="preserve">Melbourne </t>
  </si>
  <si>
    <t>Property / leasing maintenance</t>
  </si>
  <si>
    <t>Retained earnings</t>
  </si>
  <si>
    <t xml:space="preserve">Table A1.2.2 Balance sheet </t>
  </si>
  <si>
    <t>Accrued revenue</t>
  </si>
  <si>
    <t xml:space="preserve">Table A1.2.3 Cash flow statement </t>
  </si>
  <si>
    <t>Table A1.3.1 Income statement</t>
  </si>
  <si>
    <t>Perth</t>
  </si>
  <si>
    <t>Interest</t>
  </si>
  <si>
    <t>Tax charge</t>
  </si>
  <si>
    <t>Table A1.3.2 Balance sheet</t>
  </si>
  <si>
    <t>Other financial assets</t>
  </si>
  <si>
    <t xml:space="preserve">Table A1.3.3 Cash flow statement </t>
  </si>
  <si>
    <t>Table A1.4.1 Income statement</t>
  </si>
  <si>
    <t>Sydney</t>
  </si>
  <si>
    <t>LIS*</t>
  </si>
  <si>
    <t>Amortisation of intangibles</t>
  </si>
  <si>
    <t>Note:</t>
  </si>
  <si>
    <t>2. The data for Sydney airport under the line in the sand approach has excluded the value of landfill in leasehold land since July 2015.</t>
  </si>
  <si>
    <t>Table A1.4.2 Balance sheet</t>
  </si>
  <si>
    <t>Deferred tax liability</t>
  </si>
  <si>
    <t>Table A1.4.3 Cash flow statement</t>
  </si>
  <si>
    <t>Accumulated profit/(loss) at end of year</t>
  </si>
  <si>
    <t>Other receivables</t>
  </si>
  <si>
    <t>Cash &amp; cash equivalents</t>
  </si>
  <si>
    <t>Property, plant and equipment</t>
  </si>
  <si>
    <t>Land</t>
  </si>
  <si>
    <t>Other intangibles</t>
  </si>
  <si>
    <t>Deferred tax assets</t>
  </si>
  <si>
    <t>Others</t>
  </si>
  <si>
    <t>Tax payable to related parties</t>
  </si>
  <si>
    <t>Acquisition of investment property</t>
  </si>
  <si>
    <t>Dividends declared</t>
  </si>
  <si>
    <t>Investments (excluding investment property)</t>
  </si>
  <si>
    <t>Refinancing establishment costs</t>
  </si>
  <si>
    <t>Income tax payable</t>
  </si>
  <si>
    <t>Loans to associated entities</t>
  </si>
  <si>
    <t xml:space="preserve">Investment property </t>
  </si>
  <si>
    <t>Land/pre-paid rent/pre-paid operating lease</t>
  </si>
  <si>
    <t>Accumulated profits/(losses)</t>
  </si>
  <si>
    <t>Aeronautical revenue</t>
  </si>
  <si>
    <t>Non-aeronautical revenue</t>
  </si>
  <si>
    <t>Other revenue</t>
  </si>
  <si>
    <t>Depreciation (other)</t>
  </si>
  <si>
    <t xml:space="preserve">Amortisation of intangibles </t>
  </si>
  <si>
    <t>Property/leasing maintenance</t>
  </si>
  <si>
    <t>Loans from associated entities</t>
  </si>
  <si>
    <t>Dividends received from associated entities</t>
  </si>
  <si>
    <t>Dividends</t>
  </si>
  <si>
    <t xml:space="preserve">Other revenue </t>
  </si>
  <si>
    <t xml:space="preserve">1. Under the line in the sand approach (LIS), an airport's aeronautical asset base is the value of tangible non-current assets as at 30 June 2005, plus new investments, minus depreciation and disposals for subsequent reporting periods.  A more detailed explanation of LIS is provided in appendix A4.1.1. </t>
  </si>
  <si>
    <t xml:space="preserve">Note : Under the line in the sand approach (LIS), an airport's aeronautical asset base is the value of tangible non-current assets as at 30 June 2005, plus new investments, minus depreciation and disposals for subsequent reporting periods.  A more detailed explanation of LIS is provided in appendix A4.1.1  </t>
  </si>
  <si>
    <t xml:space="preserve"> </t>
  </si>
  <si>
    <t>Airport Monitoring Report 2017-18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</si>
</sst>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\ mmmm\ yyyy;@"/>
    <numFmt numFmtId="165" formatCode="&quot;$&quot;#,##0"/>
    <numFmt numFmtId="166" formatCode="&quot;$&quot;#,##0;[Red]&quot;$&quot;#,##0"/>
    <numFmt numFmtId="167" formatCode="_(* #,##0.00_);_(* \(#,##0.00\);_(* &quot;-&quot;??_);_(@_)"/>
    <numFmt numFmtId="168" formatCode="_-&quot;$&quot;* #,##0_-;[Red]_-&quot;$&quot;* \(#,##0\)_-"/>
    <numFmt numFmtId="169" formatCode="&quot;$&quot;#,##0;[Red]\(&quot;$&quot;#,##0\)"/>
    <numFmt numFmtId="170" formatCode="0;\-0;\-;@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rgb="FF0070C0"/>
      <name val="Arial"/>
      <family val="2"/>
    </font>
    <font>
      <b/>
      <sz val="10"/>
      <name val="Arial"/>
      <family val="2"/>
    </font>
    <font>
      <b/>
      <sz val="14"/>
      <color rgb="FF0070C0"/>
      <name val="Arial"/>
      <family val="2"/>
    </font>
    <font>
      <b/>
      <sz val="10"/>
      <color theme="3" tint="0.39997558519241921"/>
      <name val="Arial"/>
      <family val="2"/>
    </font>
    <font>
      <b/>
      <sz val="10"/>
      <color theme="3" tint="0.3999755851924192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3" tint="0.39997558519241921"/>
      <name val="Arial"/>
      <family val="2"/>
    </font>
    <font>
      <b/>
      <sz val="1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sz val="9"/>
      <name val="Arial"/>
      <family val="2"/>
    </font>
    <font>
      <sz val="10"/>
      <color rgb="FF0070C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Tms Rmn"/>
    </font>
    <font>
      <b/>
      <i/>
      <sz val="16"/>
      <name val="Helv"/>
    </font>
    <font>
      <u/>
      <sz val="10"/>
      <color theme="10"/>
      <name val="Arial"/>
      <family val="2"/>
    </font>
    <font>
      <b/>
      <sz val="10"/>
      <color rgb="FFFA7D00"/>
      <name val="Arial"/>
      <family val="2"/>
    </font>
    <font>
      <sz val="10"/>
      <color theme="3" tint="0.79998168889431442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99CC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ck">
        <color theme="3" tint="-0.24994659260841701"/>
      </top>
      <bottom/>
      <diagonal/>
    </border>
    <border>
      <left/>
      <right style="thick">
        <color auto="1"/>
      </right>
      <top style="thick">
        <color theme="3" tint="-0.2499465926084170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theme="3" tint="-0.2499465926084170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theme="3" tint="-0.2499465926084170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theme="3" tint="-0.24994659260841701"/>
      </right>
      <top style="thick">
        <color auto="1"/>
      </top>
      <bottom/>
      <diagonal/>
    </border>
    <border>
      <left/>
      <right style="thick">
        <color theme="3" tint="-0.24994659260841701"/>
      </right>
      <top style="thick">
        <color theme="3" tint="-0.2499465926084170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theme="3" tint="-0.24994659260841701"/>
      </left>
      <right/>
      <top style="thick">
        <color theme="3" tint="-0.24994659260841701"/>
      </top>
      <bottom/>
      <diagonal/>
    </border>
    <border>
      <left style="thick">
        <color theme="3" tint="-0.24994659260841701"/>
      </left>
      <right/>
      <top/>
      <bottom/>
      <diagonal/>
    </border>
    <border>
      <left style="thick">
        <color theme="3" tint="-0.24994659260841701"/>
      </left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theme="3" tint="-0.24994659260841701"/>
      </left>
      <right/>
      <top/>
      <bottom style="thick">
        <color theme="3" tint="-0.24994659260841701"/>
      </bottom>
      <diagonal/>
    </border>
    <border>
      <left/>
      <right/>
      <top/>
      <bottom style="thick">
        <color theme="3" tint="-0.24994659260841701"/>
      </bottom>
      <diagonal/>
    </border>
    <border>
      <left/>
      <right style="thick">
        <color theme="3" tint="-0.24994659260841701"/>
      </right>
      <top/>
      <bottom style="thick">
        <color theme="3" tint="-0.24994659260841701"/>
      </bottom>
      <diagonal/>
    </border>
  </borders>
  <cellStyleXfs count="50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  <xf numFmtId="0" fontId="6" fillId="0" borderId="0" applyNumberFormat="0" applyFill="0" applyBorder="0" applyAlignment="0" applyProtection="0"/>
    <xf numFmtId="0" fontId="24" fillId="0" borderId="0"/>
    <xf numFmtId="167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0" fontId="22" fillId="0" borderId="0"/>
    <xf numFmtId="44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38" fontId="25" fillId="9" borderId="0" applyNumberFormat="0" applyBorder="0" applyAlignment="0" applyProtection="0"/>
    <xf numFmtId="0" fontId="26" fillId="0" borderId="0"/>
    <xf numFmtId="10" fontId="25" fillId="10" borderId="11" applyNumberFormat="0" applyBorder="0" applyAlignment="0" applyProtection="0"/>
    <xf numFmtId="0" fontId="27" fillId="0" borderId="0"/>
    <xf numFmtId="0" fontId="22" fillId="0" borderId="0"/>
    <xf numFmtId="10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43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1" fillId="0" borderId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22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2" fillId="0" borderId="0"/>
    <xf numFmtId="0" fontId="1" fillId="0" borderId="0"/>
    <xf numFmtId="0" fontId="28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1" fillId="0" borderId="0"/>
  </cellStyleXfs>
  <cellXfs count="298">
    <xf numFmtId="0" fontId="0" fillId="0" borderId="0" xfId="0"/>
    <xf numFmtId="0" fontId="5" fillId="4" borderId="0" xfId="0" applyFont="1" applyFill="1"/>
    <xf numFmtId="0" fontId="8" fillId="3" borderId="2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11" fillId="3" borderId="7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3" borderId="0" xfId="0" applyFont="1" applyFill="1" applyBorder="1" applyAlignment="1">
      <alignment horizontal="left" vertical="center" indent="14"/>
    </xf>
    <xf numFmtId="0" fontId="12" fillId="3" borderId="0" xfId="0" applyFont="1" applyFill="1" applyBorder="1" applyAlignment="1">
      <alignment horizontal="left" vertical="center" indent="14"/>
    </xf>
    <xf numFmtId="0" fontId="11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left" vertical="center" indent="7"/>
    </xf>
    <xf numFmtId="0" fontId="9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 wrapText="1"/>
    </xf>
    <xf numFmtId="0" fontId="13" fillId="5" borderId="0" xfId="0" applyFont="1" applyFill="1" applyBorder="1" applyAlignment="1">
      <alignment horizontal="center" vertical="center" wrapText="1"/>
    </xf>
    <xf numFmtId="0" fontId="15" fillId="6" borderId="7" xfId="0" applyFont="1" applyFill="1" applyBorder="1" applyAlignment="1">
      <alignment horizontal="left"/>
    </xf>
    <xf numFmtId="0" fontId="16" fillId="6" borderId="7" xfId="0" applyFont="1" applyFill="1" applyBorder="1"/>
    <xf numFmtId="0" fontId="2" fillId="7" borderId="7" xfId="2" applyFill="1" applyBorder="1"/>
    <xf numFmtId="0" fontId="15" fillId="6" borderId="7" xfId="0" applyFont="1" applyFill="1" applyBorder="1" applyAlignment="1">
      <alignment horizontal="left" wrapText="1"/>
    </xf>
    <xf numFmtId="0" fontId="22" fillId="8" borderId="7" xfId="0" applyFont="1" applyFill="1" applyBorder="1"/>
    <xf numFmtId="0" fontId="11" fillId="5" borderId="0" xfId="0" applyFont="1" applyFill="1" applyBorder="1" applyAlignment="1">
      <alignment vertical="center"/>
    </xf>
    <xf numFmtId="0" fontId="13" fillId="5" borderId="0" xfId="0" applyFont="1" applyFill="1" applyBorder="1" applyAlignment="1">
      <alignment horizontal="center" vertical="center"/>
    </xf>
    <xf numFmtId="0" fontId="0" fillId="6" borderId="7" xfId="0" applyFill="1" applyBorder="1"/>
    <xf numFmtId="0" fontId="3" fillId="6" borderId="7" xfId="0" applyFont="1" applyFill="1" applyBorder="1"/>
    <xf numFmtId="0" fontId="0" fillId="7" borderId="7" xfId="0" applyFill="1" applyBorder="1"/>
    <xf numFmtId="0" fontId="0" fillId="8" borderId="7" xfId="0" applyFill="1" applyBorder="1"/>
    <xf numFmtId="0" fontId="23" fillId="0" borderId="0" xfId="0" applyFont="1" applyBorder="1" applyAlignment="1">
      <alignment horizontal="left" vertical="center" wrapText="1"/>
    </xf>
    <xf numFmtId="0" fontId="0" fillId="6" borderId="9" xfId="0" applyFill="1" applyBorder="1"/>
    <xf numFmtId="0" fontId="8" fillId="3" borderId="11" xfId="0" applyFont="1" applyFill="1" applyBorder="1" applyAlignment="1">
      <alignment horizontal="left" vertical="center"/>
    </xf>
    <xf numFmtId="0" fontId="8" fillId="3" borderId="10" xfId="0" applyFont="1" applyFill="1" applyBorder="1" applyAlignment="1">
      <alignment vertical="center"/>
    </xf>
    <xf numFmtId="0" fontId="8" fillId="3" borderId="10" xfId="0" applyFont="1" applyFill="1" applyBorder="1" applyAlignment="1">
      <alignment horizontal="center" vertical="center"/>
    </xf>
    <xf numFmtId="164" fontId="8" fillId="3" borderId="11" xfId="0" applyNumberFormat="1" applyFont="1" applyFill="1" applyBorder="1" applyAlignment="1">
      <alignment horizontal="left" vertical="center"/>
    </xf>
    <xf numFmtId="164" fontId="8" fillId="3" borderId="10" xfId="0" applyNumberFormat="1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0" fillId="5" borderId="0" xfId="0" applyFill="1" applyBorder="1"/>
    <xf numFmtId="0" fontId="0" fillId="5" borderId="10" xfId="0" applyFill="1" applyBorder="1"/>
    <xf numFmtId="0" fontId="11" fillId="5" borderId="0" xfId="0" applyFont="1" applyFill="1" applyBorder="1" applyAlignment="1">
      <alignment vertical="center" wrapText="1"/>
    </xf>
    <xf numFmtId="0" fontId="11" fillId="5" borderId="0" xfId="0" applyFont="1" applyFill="1" applyBorder="1" applyAlignment="1">
      <alignment vertical="top"/>
    </xf>
    <xf numFmtId="0" fontId="0" fillId="6" borderId="10" xfId="0" applyFill="1" applyBorder="1"/>
    <xf numFmtId="0" fontId="0" fillId="7" borderId="10" xfId="0" applyFill="1" applyBorder="1"/>
    <xf numFmtId="0" fontId="0" fillId="8" borderId="12" xfId="0" applyFill="1" applyBorder="1"/>
    <xf numFmtId="0" fontId="8" fillId="3" borderId="13" xfId="0" applyFont="1" applyFill="1" applyBorder="1" applyAlignment="1">
      <alignment horizontal="left" vertical="center"/>
    </xf>
    <xf numFmtId="0" fontId="9" fillId="3" borderId="13" xfId="0" applyFont="1" applyFill="1" applyBorder="1" applyAlignment="1">
      <alignment horizontal="left" vertical="center"/>
    </xf>
    <xf numFmtId="0" fontId="10" fillId="3" borderId="13" xfId="0" applyFont="1" applyFill="1" applyBorder="1" applyAlignment="1">
      <alignment horizontal="left" vertical="center"/>
    </xf>
    <xf numFmtId="0" fontId="9" fillId="3" borderId="14" xfId="0" applyFont="1" applyFill="1" applyBorder="1" applyAlignment="1">
      <alignment horizontal="left" vertical="center"/>
    </xf>
    <xf numFmtId="0" fontId="0" fillId="8" borderId="10" xfId="0" applyFill="1" applyBorder="1"/>
    <xf numFmtId="0" fontId="0" fillId="7" borderId="12" xfId="0" applyFill="1" applyBorder="1"/>
    <xf numFmtId="0" fontId="9" fillId="3" borderId="15" xfId="0" applyFont="1" applyFill="1" applyBorder="1" applyAlignment="1">
      <alignment horizontal="left" vertical="center"/>
    </xf>
    <xf numFmtId="0" fontId="0" fillId="5" borderId="7" xfId="0" applyFill="1" applyBorder="1"/>
    <xf numFmtId="165" fontId="0" fillId="0" borderId="0" xfId="0" applyNumberFormat="1"/>
    <xf numFmtId="0" fontId="0" fillId="3" borderId="0" xfId="0" applyFill="1" applyBorder="1"/>
    <xf numFmtId="0" fontId="8" fillId="3" borderId="7" xfId="0" applyFont="1" applyFill="1" applyBorder="1" applyAlignment="1">
      <alignment horizontal="center" vertical="center"/>
    </xf>
    <xf numFmtId="164" fontId="8" fillId="3" borderId="7" xfId="0" applyNumberFormat="1" applyFont="1" applyFill="1" applyBorder="1" applyAlignment="1">
      <alignment horizontal="left" vertical="center"/>
    </xf>
    <xf numFmtId="0" fontId="9" fillId="3" borderId="7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left" vertical="center"/>
    </xf>
    <xf numFmtId="0" fontId="8" fillId="5" borderId="7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left" vertical="center" wrapText="1" indent="7"/>
    </xf>
    <xf numFmtId="164" fontId="8" fillId="5" borderId="7" xfId="0" applyNumberFormat="1" applyFont="1" applyFill="1" applyBorder="1" applyAlignment="1">
      <alignment horizontal="left" vertical="center"/>
    </xf>
    <xf numFmtId="0" fontId="9" fillId="6" borderId="7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left" vertical="center"/>
    </xf>
    <xf numFmtId="0" fontId="8" fillId="6" borderId="7" xfId="0" applyFont="1" applyFill="1" applyBorder="1" applyAlignment="1">
      <alignment horizontal="center" vertical="center"/>
    </xf>
    <xf numFmtId="164" fontId="8" fillId="7" borderId="7" xfId="0" applyNumberFormat="1" applyFont="1" applyFill="1" applyBorder="1" applyAlignment="1">
      <alignment horizontal="left" vertical="center"/>
    </xf>
    <xf numFmtId="164" fontId="8" fillId="6" borderId="7" xfId="0" applyNumberFormat="1" applyFont="1" applyFill="1" applyBorder="1" applyAlignment="1">
      <alignment horizontal="left" vertical="center"/>
    </xf>
    <xf numFmtId="0" fontId="9" fillId="7" borderId="7" xfId="0" applyFont="1" applyFill="1" applyBorder="1" applyAlignment="1">
      <alignment horizontal="left" vertical="center"/>
    </xf>
    <xf numFmtId="0" fontId="9" fillId="8" borderId="7" xfId="0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 wrapText="1"/>
    </xf>
    <xf numFmtId="0" fontId="23" fillId="0" borderId="7" xfId="0" applyFont="1" applyBorder="1" applyAlignment="1">
      <alignment vertical="center" wrapText="1"/>
    </xf>
    <xf numFmtId="0" fontId="0" fillId="3" borderId="13" xfId="0" applyFill="1" applyBorder="1"/>
    <xf numFmtId="0" fontId="9" fillId="3" borderId="16" xfId="0" applyFont="1" applyFill="1" applyBorder="1" applyAlignment="1">
      <alignment horizontal="left" vertical="center"/>
    </xf>
    <xf numFmtId="0" fontId="8" fillId="7" borderId="7" xfId="0" applyFont="1" applyFill="1" applyBorder="1" applyAlignment="1">
      <alignment horizontal="center" vertical="center"/>
    </xf>
    <xf numFmtId="164" fontId="8" fillId="8" borderId="7" xfId="0" applyNumberFormat="1" applyFont="1" applyFill="1" applyBorder="1" applyAlignment="1">
      <alignment horizontal="left" vertical="center"/>
    </xf>
    <xf numFmtId="0" fontId="9" fillId="7" borderId="7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left" vertical="center" wrapText="1"/>
    </xf>
    <xf numFmtId="0" fontId="11" fillId="5" borderId="0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center" vertical="top"/>
    </xf>
    <xf numFmtId="0" fontId="8" fillId="3" borderId="0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left" vertical="top"/>
    </xf>
    <xf numFmtId="0" fontId="8" fillId="3" borderId="18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left" vertical="center"/>
    </xf>
    <xf numFmtId="0" fontId="8" fillId="3" borderId="21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/>
    </xf>
    <xf numFmtId="0" fontId="0" fillId="5" borderId="21" xfId="0" applyFill="1" applyBorder="1"/>
    <xf numFmtId="0" fontId="0" fillId="5" borderId="18" xfId="0" applyFill="1" applyBorder="1"/>
    <xf numFmtId="0" fontId="0" fillId="6" borderId="25" xfId="0" applyFill="1" applyBorder="1"/>
    <xf numFmtId="0" fontId="8" fillId="3" borderId="7" xfId="0" applyFont="1" applyFill="1" applyBorder="1" applyAlignment="1">
      <alignment vertical="center"/>
    </xf>
    <xf numFmtId="164" fontId="8" fillId="3" borderId="7" xfId="0" applyNumberFormat="1" applyFont="1" applyFill="1" applyBorder="1" applyAlignment="1">
      <alignment horizontal="center" vertical="center"/>
    </xf>
    <xf numFmtId="0" fontId="3" fillId="7" borderId="7" xfId="0" applyFont="1" applyFill="1" applyBorder="1"/>
    <xf numFmtId="0" fontId="11" fillId="5" borderId="21" xfId="0" applyFont="1" applyFill="1" applyBorder="1" applyAlignment="1">
      <alignment horizontal="center" vertical="center"/>
    </xf>
    <xf numFmtId="0" fontId="23" fillId="0" borderId="21" xfId="0" applyFont="1" applyBorder="1" applyAlignment="1">
      <alignment vertical="center" wrapText="1"/>
    </xf>
    <xf numFmtId="169" fontId="16" fillId="6" borderId="0" xfId="0" applyNumberFormat="1" applyFont="1" applyFill="1" applyBorder="1" applyAlignment="1">
      <alignment horizontal="center"/>
    </xf>
    <xf numFmtId="169" fontId="3" fillId="7" borderId="0" xfId="0" applyNumberFormat="1" applyFont="1" applyFill="1" applyBorder="1" applyAlignment="1">
      <alignment horizontal="center"/>
    </xf>
    <xf numFmtId="169" fontId="0" fillId="6" borderId="0" xfId="0" applyNumberFormat="1" applyFill="1" applyBorder="1" applyAlignment="1">
      <alignment horizontal="center"/>
    </xf>
    <xf numFmtId="169" fontId="0" fillId="5" borderId="0" xfId="0" applyNumberFormat="1" applyFill="1" applyBorder="1"/>
    <xf numFmtId="169" fontId="15" fillId="6" borderId="21" xfId="0" applyNumberFormat="1" applyFont="1" applyFill="1" applyBorder="1" applyAlignment="1">
      <alignment horizontal="left"/>
    </xf>
    <xf numFmtId="169" fontId="0" fillId="6" borderId="0" xfId="0" applyNumberFormat="1" applyFill="1" applyBorder="1"/>
    <xf numFmtId="169" fontId="16" fillId="6" borderId="21" xfId="0" applyNumberFormat="1" applyFont="1" applyFill="1" applyBorder="1" applyAlignment="1">
      <alignment horizontal="left" indent="2"/>
    </xf>
    <xf numFmtId="169" fontId="18" fillId="7" borderId="21" xfId="2" applyNumberFormat="1" applyFont="1" applyFill="1" applyBorder="1" applyAlignment="1">
      <alignment horizontal="left"/>
    </xf>
    <xf numFmtId="169" fontId="18" fillId="7" borderId="0" xfId="2" applyNumberFormat="1" applyFont="1" applyFill="1" applyBorder="1" applyAlignment="1">
      <alignment horizontal="left"/>
    </xf>
    <xf numFmtId="169" fontId="15" fillId="7" borderId="0" xfId="0" applyNumberFormat="1" applyFont="1" applyFill="1" applyBorder="1" applyAlignment="1">
      <alignment horizontal="center"/>
    </xf>
    <xf numFmtId="169" fontId="16" fillId="6" borderId="21" xfId="0" applyNumberFormat="1" applyFont="1" applyFill="1" applyBorder="1" applyAlignment="1">
      <alignment horizontal="left" wrapText="1" indent="2"/>
    </xf>
    <xf numFmtId="169" fontId="20" fillId="6" borderId="21" xfId="0" applyNumberFormat="1" applyFont="1" applyFill="1" applyBorder="1" applyAlignment="1">
      <alignment horizontal="left" wrapText="1" indent="2"/>
    </xf>
    <xf numFmtId="169" fontId="0" fillId="7" borderId="0" xfId="0" applyNumberFormat="1" applyFill="1" applyBorder="1"/>
    <xf numFmtId="169" fontId="3" fillId="7" borderId="0" xfId="0" applyNumberFormat="1" applyFont="1" applyFill="1" applyBorder="1"/>
    <xf numFmtId="169" fontId="15" fillId="6" borderId="21" xfId="0" applyNumberFormat="1" applyFont="1" applyFill="1" applyBorder="1" applyAlignment="1">
      <alignment horizontal="left" wrapText="1"/>
    </xf>
    <xf numFmtId="169" fontId="3" fillId="6" borderId="0" xfId="0" applyNumberFormat="1" applyFont="1" applyFill="1" applyBorder="1" applyAlignment="1">
      <alignment horizontal="center"/>
    </xf>
    <xf numFmtId="169" fontId="15" fillId="6" borderId="21" xfId="0" applyNumberFormat="1" applyFont="1" applyFill="1" applyBorder="1"/>
    <xf numFmtId="169" fontId="15" fillId="6" borderId="0" xfId="0" applyNumberFormat="1" applyFont="1" applyFill="1" applyBorder="1" applyAlignment="1">
      <alignment horizontal="center"/>
    </xf>
    <xf numFmtId="169" fontId="15" fillId="8" borderId="22" xfId="0" applyNumberFormat="1" applyFont="1" applyFill="1" applyBorder="1" applyAlignment="1"/>
    <xf numFmtId="169" fontId="0" fillId="8" borderId="8" xfId="0" applyNumberFormat="1" applyFill="1" applyBorder="1"/>
    <xf numFmtId="169" fontId="15" fillId="8" borderId="8" xfId="0" applyNumberFormat="1" applyFont="1" applyFill="1" applyBorder="1" applyAlignment="1">
      <alignment horizontal="center"/>
    </xf>
    <xf numFmtId="169" fontId="3" fillId="6" borderId="21" xfId="0" applyNumberFormat="1" applyFont="1" applyFill="1" applyBorder="1"/>
    <xf numFmtId="169" fontId="0" fillId="6" borderId="21" xfId="0" applyNumberFormat="1" applyFill="1" applyBorder="1" applyAlignment="1">
      <alignment horizontal="left" indent="2"/>
    </xf>
    <xf numFmtId="169" fontId="18" fillId="6" borderId="0" xfId="2" applyNumberFormat="1" applyFont="1" applyFill="1" applyBorder="1" applyAlignment="1">
      <alignment horizontal="left"/>
    </xf>
    <xf numFmtId="169" fontId="3" fillId="7" borderId="21" xfId="0" applyNumberFormat="1" applyFont="1" applyFill="1" applyBorder="1"/>
    <xf numFmtId="169" fontId="0" fillId="6" borderId="21" xfId="0" applyNumberFormat="1" applyFill="1" applyBorder="1" applyAlignment="1">
      <alignment horizontal="left" wrapText="1" indent="2"/>
    </xf>
    <xf numFmtId="169" fontId="3" fillId="8" borderId="21" xfId="0" applyNumberFormat="1" applyFont="1" applyFill="1" applyBorder="1"/>
    <xf numFmtId="169" fontId="0" fillId="8" borderId="0" xfId="0" applyNumberFormat="1" applyFill="1" applyBorder="1"/>
    <xf numFmtId="169" fontId="15" fillId="8" borderId="0" xfId="0" applyNumberFormat="1" applyFont="1" applyFill="1" applyBorder="1" applyAlignment="1">
      <alignment horizontal="center"/>
    </xf>
    <xf numFmtId="169" fontId="3" fillId="6" borderId="21" xfId="0" applyNumberFormat="1" applyFont="1" applyFill="1" applyBorder="1" applyAlignment="1"/>
    <xf numFmtId="169" fontId="15" fillId="7" borderId="8" xfId="0" applyNumberFormat="1" applyFont="1" applyFill="1" applyBorder="1" applyAlignment="1">
      <alignment horizontal="center"/>
    </xf>
    <xf numFmtId="169" fontId="16" fillId="7" borderId="0" xfId="0" applyNumberFormat="1" applyFont="1" applyFill="1" applyBorder="1" applyAlignment="1">
      <alignment horizontal="center"/>
    </xf>
    <xf numFmtId="169" fontId="16" fillId="8" borderId="0" xfId="0" applyNumberFormat="1" applyFont="1" applyFill="1" applyBorder="1" applyAlignment="1">
      <alignment horizontal="center"/>
    </xf>
    <xf numFmtId="169" fontId="16" fillId="6" borderId="24" xfId="0" applyNumberFormat="1" applyFont="1" applyFill="1" applyBorder="1" applyAlignment="1">
      <alignment horizontal="center"/>
    </xf>
    <xf numFmtId="169" fontId="15" fillId="6" borderId="18" xfId="0" applyNumberFormat="1" applyFont="1" applyFill="1" applyBorder="1" applyAlignment="1">
      <alignment horizontal="left"/>
    </xf>
    <xf numFmtId="169" fontId="15" fillId="6" borderId="0" xfId="0" applyNumberFormat="1" applyFont="1" applyFill="1" applyBorder="1" applyAlignment="1">
      <alignment horizontal="left"/>
    </xf>
    <xf numFmtId="169" fontId="13" fillId="6" borderId="0" xfId="0" applyNumberFormat="1" applyFont="1" applyFill="1" applyBorder="1" applyAlignment="1">
      <alignment horizontal="center"/>
    </xf>
    <xf numFmtId="169" fontId="16" fillId="6" borderId="18" xfId="0" applyNumberFormat="1" applyFont="1" applyFill="1" applyBorder="1" applyAlignment="1">
      <alignment horizontal="left" indent="2"/>
    </xf>
    <xf numFmtId="169" fontId="16" fillId="6" borderId="0" xfId="0" applyNumberFormat="1" applyFont="1" applyFill="1" applyBorder="1" applyAlignment="1">
      <alignment horizontal="left" indent="2"/>
    </xf>
    <xf numFmtId="169" fontId="17" fillId="6" borderId="0" xfId="0" applyNumberFormat="1" applyFont="1" applyFill="1" applyBorder="1" applyAlignment="1">
      <alignment horizontal="center"/>
    </xf>
    <xf numFmtId="169" fontId="16" fillId="6" borderId="0" xfId="0" applyNumberFormat="1" applyFont="1" applyFill="1" applyBorder="1"/>
    <xf numFmtId="169" fontId="16" fillId="6" borderId="18" xfId="0" applyNumberFormat="1" applyFont="1" applyFill="1" applyBorder="1" applyAlignment="1">
      <alignment horizontal="left" wrapText="1" indent="2"/>
    </xf>
    <xf numFmtId="169" fontId="16" fillId="6" borderId="0" xfId="0" applyNumberFormat="1" applyFont="1" applyFill="1" applyBorder="1" applyAlignment="1">
      <alignment horizontal="left" wrapText="1" indent="2"/>
    </xf>
    <xf numFmtId="169" fontId="15" fillId="6" borderId="18" xfId="0" applyNumberFormat="1" applyFont="1" applyFill="1" applyBorder="1" applyAlignment="1">
      <alignment horizontal="left" wrapText="1"/>
    </xf>
    <xf numFmtId="169" fontId="15" fillId="6" borderId="0" xfId="0" applyNumberFormat="1" applyFont="1" applyFill="1" applyBorder="1" applyAlignment="1">
      <alignment horizontal="left" wrapText="1"/>
    </xf>
    <xf numFmtId="169" fontId="15" fillId="6" borderId="0" xfId="0" applyNumberFormat="1" applyFont="1" applyFill="1" applyBorder="1" applyAlignment="1">
      <alignment horizontal="center" wrapText="1"/>
    </xf>
    <xf numFmtId="169" fontId="13" fillId="6" borderId="0" xfId="0" applyNumberFormat="1" applyFont="1" applyFill="1" applyBorder="1" applyAlignment="1">
      <alignment horizontal="center" wrapText="1"/>
    </xf>
    <xf numFmtId="169" fontId="21" fillId="6" borderId="0" xfId="0" applyNumberFormat="1" applyFont="1" applyFill="1" applyBorder="1" applyAlignment="1">
      <alignment horizontal="center"/>
    </xf>
    <xf numFmtId="169" fontId="15" fillId="6" borderId="18" xfId="0" applyNumberFormat="1" applyFont="1" applyFill="1" applyBorder="1"/>
    <xf numFmtId="169" fontId="22" fillId="6" borderId="0" xfId="0" applyNumberFormat="1" applyFont="1" applyFill="1" applyBorder="1"/>
    <xf numFmtId="169" fontId="11" fillId="8" borderId="18" xfId="0" applyNumberFormat="1" applyFont="1" applyFill="1" applyBorder="1"/>
    <xf numFmtId="169" fontId="22" fillId="8" borderId="0" xfId="0" applyNumberFormat="1" applyFont="1" applyFill="1" applyBorder="1"/>
    <xf numFmtId="169" fontId="11" fillId="8" borderId="0" xfId="0" applyNumberFormat="1" applyFont="1" applyFill="1" applyBorder="1" applyAlignment="1">
      <alignment horizontal="center"/>
    </xf>
    <xf numFmtId="169" fontId="22" fillId="8" borderId="0" xfId="0" applyNumberFormat="1" applyFont="1" applyFill="1" applyBorder="1" applyAlignment="1">
      <alignment horizontal="center"/>
    </xf>
    <xf numFmtId="169" fontId="13" fillId="6" borderId="0" xfId="0" applyNumberFormat="1" applyFont="1" applyFill="1" applyBorder="1" applyAlignment="1">
      <alignment vertical="center"/>
    </xf>
    <xf numFmtId="169" fontId="11" fillId="5" borderId="18" xfId="0" applyNumberFormat="1" applyFont="1" applyFill="1" applyBorder="1" applyAlignment="1">
      <alignment horizontal="center" vertical="center"/>
    </xf>
    <xf numFmtId="169" fontId="11" fillId="5" borderId="0" xfId="0" applyNumberFormat="1" applyFont="1" applyFill="1" applyBorder="1" applyAlignment="1">
      <alignment vertical="center"/>
    </xf>
    <xf numFmtId="169" fontId="11" fillId="5" borderId="0" xfId="0" applyNumberFormat="1" applyFont="1" applyFill="1" applyBorder="1" applyAlignment="1">
      <alignment horizontal="right" vertical="center" indent="2"/>
    </xf>
    <xf numFmtId="169" fontId="11" fillId="5" borderId="0" xfId="0" applyNumberFormat="1" applyFont="1" applyFill="1" applyBorder="1" applyAlignment="1">
      <alignment horizontal="right" vertical="center" indent="11"/>
    </xf>
    <xf numFmtId="169" fontId="0" fillId="6" borderId="7" xfId="0" applyNumberFormat="1" applyFill="1" applyBorder="1"/>
    <xf numFmtId="169" fontId="0" fillId="7" borderId="7" xfId="0" applyNumberFormat="1" applyFill="1" applyBorder="1"/>
    <xf numFmtId="169" fontId="0" fillId="8" borderId="7" xfId="0" applyNumberFormat="1" applyFill="1" applyBorder="1"/>
    <xf numFmtId="169" fontId="0" fillId="6" borderId="8" xfId="0" applyNumberFormat="1" applyFill="1" applyBorder="1"/>
    <xf numFmtId="169" fontId="0" fillId="6" borderId="9" xfId="0" applyNumberFormat="1" applyFill="1" applyBorder="1"/>
    <xf numFmtId="169" fontId="0" fillId="6" borderId="0" xfId="0" applyNumberFormat="1" applyFill="1" applyBorder="1" applyAlignment="1">
      <alignment horizontal="left" wrapText="1" indent="2"/>
    </xf>
    <xf numFmtId="169" fontId="3" fillId="6" borderId="22" xfId="0" applyNumberFormat="1" applyFont="1" applyFill="1" applyBorder="1"/>
    <xf numFmtId="169" fontId="16" fillId="6" borderId="8" xfId="0" applyNumberFormat="1" applyFont="1" applyFill="1" applyBorder="1" applyAlignment="1">
      <alignment horizontal="center"/>
    </xf>
    <xf numFmtId="169" fontId="0" fillId="6" borderId="21" xfId="0" applyNumberFormat="1" applyFill="1" applyBorder="1"/>
    <xf numFmtId="169" fontId="0" fillId="6" borderId="22" xfId="0" applyNumberFormat="1" applyFill="1" applyBorder="1"/>
    <xf numFmtId="169" fontId="15" fillId="6" borderId="8" xfId="0" applyNumberFormat="1" applyFont="1" applyFill="1" applyBorder="1" applyAlignment="1">
      <alignment horizontal="center"/>
    </xf>
    <xf numFmtId="169" fontId="17" fillId="7" borderId="0" xfId="0" applyNumberFormat="1" applyFont="1" applyFill="1" applyBorder="1" applyAlignment="1">
      <alignment horizontal="center"/>
    </xf>
    <xf numFmtId="169" fontId="16" fillId="6" borderId="0" xfId="0" applyNumberFormat="1" applyFont="1" applyFill="1" applyBorder="1" applyAlignment="1">
      <alignment horizontal="center"/>
    </xf>
    <xf numFmtId="169" fontId="13" fillId="7" borderId="0" xfId="0" applyNumberFormat="1" applyFont="1" applyFill="1" applyBorder="1" applyAlignment="1">
      <alignment horizontal="center"/>
    </xf>
    <xf numFmtId="169" fontId="11" fillId="8" borderId="21" xfId="0" applyNumberFormat="1" applyFont="1" applyFill="1" applyBorder="1"/>
    <xf numFmtId="169" fontId="11" fillId="7" borderId="0" xfId="0" applyNumberFormat="1" applyFont="1" applyFill="1" applyBorder="1" applyAlignment="1">
      <alignment horizontal="center"/>
    </xf>
    <xf numFmtId="169" fontId="21" fillId="7" borderId="0" xfId="0" applyNumberFormat="1" applyFont="1" applyFill="1" applyBorder="1" applyAlignment="1">
      <alignment horizontal="center"/>
    </xf>
    <xf numFmtId="169" fontId="16" fillId="11" borderId="0" xfId="0" applyNumberFormat="1" applyFont="1" applyFill="1" applyBorder="1" applyAlignment="1">
      <alignment horizontal="center"/>
    </xf>
    <xf numFmtId="169" fontId="21" fillId="11" borderId="0" xfId="0" applyNumberFormat="1" applyFont="1" applyFill="1" applyBorder="1" applyAlignment="1">
      <alignment horizontal="center"/>
    </xf>
    <xf numFmtId="164" fontId="8" fillId="11" borderId="7" xfId="0" applyNumberFormat="1" applyFont="1" applyFill="1" applyBorder="1" applyAlignment="1">
      <alignment horizontal="left" vertical="center"/>
    </xf>
    <xf numFmtId="169" fontId="19" fillId="6" borderId="7" xfId="0" applyNumberFormat="1" applyFont="1" applyFill="1" applyBorder="1" applyAlignment="1">
      <alignment horizontal="center"/>
    </xf>
    <xf numFmtId="169" fontId="16" fillId="6" borderId="0" xfId="0" applyNumberFormat="1" applyFont="1" applyFill="1" applyBorder="1" applyAlignment="1">
      <alignment horizontal="center"/>
    </xf>
    <xf numFmtId="169" fontId="15" fillId="6" borderId="0" xfId="0" applyNumberFormat="1" applyFont="1" applyFill="1" applyBorder="1" applyAlignment="1">
      <alignment horizontal="center"/>
    </xf>
    <xf numFmtId="169" fontId="15" fillId="7" borderId="0" xfId="0" applyNumberFormat="1" applyFont="1" applyFill="1" applyBorder="1" applyAlignment="1">
      <alignment horizontal="center"/>
    </xf>
    <xf numFmtId="170" fontId="15" fillId="6" borderId="0" xfId="0" applyNumberFormat="1" applyFont="1" applyFill="1" applyBorder="1" applyAlignment="1">
      <alignment horizontal="center"/>
    </xf>
    <xf numFmtId="170" fontId="15" fillId="7" borderId="0" xfId="0" applyNumberFormat="1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center" vertical="top"/>
    </xf>
    <xf numFmtId="169" fontId="22" fillId="6" borderId="0" xfId="0" applyNumberFormat="1" applyFont="1" applyFill="1" applyBorder="1" applyAlignment="1">
      <alignment horizontal="center"/>
    </xf>
    <xf numFmtId="169" fontId="16" fillId="6" borderId="0" xfId="0" applyNumberFormat="1" applyFont="1" applyFill="1" applyBorder="1" applyAlignment="1">
      <alignment horizontal="center"/>
    </xf>
    <xf numFmtId="169" fontId="11" fillId="6" borderId="0" xfId="0" applyNumberFormat="1" applyFont="1" applyFill="1" applyBorder="1" applyAlignment="1">
      <alignment horizontal="center"/>
    </xf>
    <xf numFmtId="169" fontId="15" fillId="6" borderId="0" xfId="0" applyNumberFormat="1" applyFont="1" applyFill="1" applyBorder="1" applyAlignment="1">
      <alignment horizontal="center"/>
    </xf>
    <xf numFmtId="169" fontId="15" fillId="7" borderId="0" xfId="0" applyNumberFormat="1" applyFont="1" applyFill="1" applyBorder="1" applyAlignment="1">
      <alignment horizontal="center"/>
    </xf>
    <xf numFmtId="169" fontId="15" fillId="7" borderId="0" xfId="0" applyNumberFormat="1" applyFont="1" applyFill="1" applyBorder="1" applyAlignment="1">
      <alignment horizontal="center"/>
    </xf>
    <xf numFmtId="169" fontId="11" fillId="7" borderId="18" xfId="2" applyNumberFormat="1" applyFont="1" applyFill="1" applyBorder="1" applyAlignment="1">
      <alignment horizontal="left"/>
    </xf>
    <xf numFmtId="169" fontId="11" fillId="7" borderId="0" xfId="2" applyNumberFormat="1" applyFont="1" applyFill="1" applyBorder="1" applyAlignment="1">
      <alignment horizontal="center"/>
    </xf>
    <xf numFmtId="169" fontId="29" fillId="7" borderId="0" xfId="2" applyNumberFormat="1" applyFont="1" applyFill="1" applyBorder="1" applyAlignment="1">
      <alignment horizontal="center"/>
    </xf>
    <xf numFmtId="169" fontId="13" fillId="7" borderId="0" xfId="2" applyNumberFormat="1" applyFont="1" applyFill="1" applyBorder="1" applyAlignment="1">
      <alignment horizontal="center"/>
    </xf>
    <xf numFmtId="169" fontId="22" fillId="6" borderId="18" xfId="0" applyNumberFormat="1" applyFont="1" applyFill="1" applyBorder="1" applyAlignment="1">
      <alignment horizontal="left" wrapText="1" indent="2"/>
    </xf>
    <xf numFmtId="169" fontId="22" fillId="6" borderId="0" xfId="0" applyNumberFormat="1" applyFont="1" applyFill="1" applyBorder="1" applyAlignment="1">
      <alignment horizontal="left" wrapText="1" indent="2"/>
    </xf>
    <xf numFmtId="169" fontId="29" fillId="7" borderId="0" xfId="2" applyNumberFormat="1" applyFont="1" applyFill="1" applyBorder="1" applyAlignment="1">
      <alignment horizontal="left"/>
    </xf>
    <xf numFmtId="169" fontId="29" fillId="7" borderId="0" xfId="2" applyNumberFormat="1" applyFont="1" applyFill="1" applyBorder="1"/>
    <xf numFmtId="169" fontId="11" fillId="6" borderId="0" xfId="2" applyNumberFormat="1" applyFont="1" applyFill="1" applyBorder="1" applyAlignment="1">
      <alignment horizontal="center" wrapText="1"/>
    </xf>
    <xf numFmtId="0" fontId="16" fillId="5" borderId="21" xfId="0" applyFont="1" applyFill="1" applyBorder="1"/>
    <xf numFmtId="0" fontId="16" fillId="5" borderId="0" xfId="0" applyFont="1" applyFill="1" applyBorder="1"/>
    <xf numFmtId="169" fontId="11" fillId="7" borderId="21" xfId="2" applyNumberFormat="1" applyFont="1" applyFill="1" applyBorder="1" applyAlignment="1">
      <alignment horizontal="left"/>
    </xf>
    <xf numFmtId="169" fontId="11" fillId="7" borderId="0" xfId="2" applyNumberFormat="1" applyFont="1" applyFill="1" applyBorder="1" applyAlignment="1">
      <alignment horizontal="left"/>
    </xf>
    <xf numFmtId="169" fontId="22" fillId="6" borderId="21" xfId="0" applyNumberFormat="1" applyFont="1" applyFill="1" applyBorder="1" applyAlignment="1">
      <alignment horizontal="left" wrapText="1" indent="2"/>
    </xf>
    <xf numFmtId="169" fontId="16" fillId="7" borderId="0" xfId="0" applyNumberFormat="1" applyFont="1" applyFill="1" applyBorder="1"/>
    <xf numFmtId="169" fontId="15" fillId="7" borderId="0" xfId="0" applyNumberFormat="1" applyFont="1" applyFill="1" applyBorder="1"/>
    <xf numFmtId="169" fontId="16" fillId="8" borderId="8" xfId="0" applyNumberFormat="1" applyFont="1" applyFill="1" applyBorder="1"/>
    <xf numFmtId="169" fontId="15" fillId="6" borderId="0" xfId="0" applyNumberFormat="1" applyFont="1" applyFill="1" applyBorder="1"/>
    <xf numFmtId="169" fontId="15" fillId="7" borderId="18" xfId="0" applyNumberFormat="1" applyFont="1" applyFill="1" applyBorder="1"/>
    <xf numFmtId="169" fontId="30" fillId="6" borderId="0" xfId="0" applyNumberFormat="1" applyFont="1" applyFill="1" applyBorder="1"/>
    <xf numFmtId="169" fontId="15" fillId="6" borderId="18" xfId="0" applyNumberFormat="1" applyFont="1" applyFill="1" applyBorder="1" applyAlignment="1"/>
    <xf numFmtId="169" fontId="30" fillId="7" borderId="0" xfId="0" applyNumberFormat="1" applyFont="1" applyFill="1" applyBorder="1"/>
    <xf numFmtId="169" fontId="16" fillId="8" borderId="0" xfId="0" applyNumberFormat="1" applyFont="1" applyFill="1" applyBorder="1"/>
    <xf numFmtId="169" fontId="15" fillId="7" borderId="21" xfId="0" applyNumberFormat="1" applyFont="1" applyFill="1" applyBorder="1"/>
    <xf numFmtId="169" fontId="11" fillId="6" borderId="0" xfId="2" applyNumberFormat="1" applyFont="1" applyFill="1" applyBorder="1" applyAlignment="1">
      <alignment horizontal="center"/>
    </xf>
    <xf numFmtId="169" fontId="22" fillId="6" borderId="0" xfId="2" applyNumberFormat="1" applyFont="1" applyFill="1" applyBorder="1" applyAlignment="1">
      <alignment horizontal="center"/>
    </xf>
    <xf numFmtId="169" fontId="13" fillId="6" borderId="0" xfId="2" applyNumberFormat="1" applyFont="1" applyFill="1" applyBorder="1" applyAlignment="1">
      <alignment horizontal="center"/>
    </xf>
    <xf numFmtId="169" fontId="15" fillId="6" borderId="21" xfId="0" applyNumberFormat="1" applyFont="1" applyFill="1" applyBorder="1" applyAlignment="1"/>
    <xf numFmtId="169" fontId="21" fillId="8" borderId="0" xfId="0" applyNumberFormat="1" applyFont="1" applyFill="1" applyBorder="1" applyAlignment="1">
      <alignment horizontal="center"/>
    </xf>
    <xf numFmtId="169" fontId="15" fillId="11" borderId="21" xfId="0" applyNumberFormat="1" applyFont="1" applyFill="1" applyBorder="1"/>
    <xf numFmtId="169" fontId="16" fillId="7" borderId="21" xfId="0" applyNumberFormat="1" applyFont="1" applyFill="1" applyBorder="1"/>
    <xf numFmtId="169" fontId="16" fillId="6" borderId="21" xfId="0" applyNumberFormat="1" applyFont="1" applyFill="1" applyBorder="1"/>
    <xf numFmtId="169" fontId="22" fillId="7" borderId="0" xfId="2" applyNumberFormat="1" applyFont="1" applyFill="1" applyBorder="1" applyAlignment="1">
      <alignment horizontal="center"/>
    </xf>
    <xf numFmtId="169" fontId="15" fillId="8" borderId="21" xfId="0" applyNumberFormat="1" applyFont="1" applyFill="1" applyBorder="1"/>
    <xf numFmtId="169" fontId="16" fillId="6" borderId="22" xfId="0" applyNumberFormat="1" applyFont="1" applyFill="1" applyBorder="1"/>
    <xf numFmtId="169" fontId="16" fillId="6" borderId="8" xfId="0" applyNumberFormat="1" applyFont="1" applyFill="1" applyBorder="1"/>
    <xf numFmtId="169" fontId="16" fillId="6" borderId="18" xfId="0" applyNumberFormat="1" applyFont="1" applyFill="1" applyBorder="1"/>
    <xf numFmtId="169" fontId="11" fillId="6" borderId="0" xfId="2" applyNumberFormat="1" applyFont="1" applyFill="1" applyBorder="1" applyAlignment="1">
      <alignment horizontal="left"/>
    </xf>
    <xf numFmtId="169" fontId="15" fillId="8" borderId="18" xfId="0" applyNumberFormat="1" applyFont="1" applyFill="1" applyBorder="1"/>
    <xf numFmtId="169" fontId="16" fillId="6" borderId="23" xfId="0" applyNumberFormat="1" applyFont="1" applyFill="1" applyBorder="1"/>
    <xf numFmtId="169" fontId="16" fillId="6" borderId="24" xfId="0" applyNumberFormat="1" applyFont="1" applyFill="1" applyBorder="1"/>
    <xf numFmtId="169" fontId="15" fillId="7" borderId="22" xfId="0" applyNumberFormat="1" applyFont="1" applyFill="1" applyBorder="1"/>
    <xf numFmtId="169" fontId="16" fillId="7" borderId="8" xfId="0" applyNumberFormat="1" applyFont="1" applyFill="1" applyBorder="1"/>
    <xf numFmtId="169" fontId="16" fillId="6" borderId="0" xfId="1" applyNumberFormat="1" applyFont="1" applyFill="1" applyBorder="1" applyAlignment="1">
      <alignment horizontal="center"/>
    </xf>
    <xf numFmtId="169" fontId="16" fillId="6" borderId="19" xfId="0" applyNumberFormat="1" applyFont="1" applyFill="1" applyBorder="1"/>
    <xf numFmtId="169" fontId="13" fillId="6" borderId="0" xfId="2" applyNumberFormat="1" applyFont="1" applyFill="1" applyBorder="1" applyAlignment="1">
      <alignment horizontal="center" wrapText="1"/>
    </xf>
    <xf numFmtId="169" fontId="16" fillId="6" borderId="0" xfId="0" applyNumberFormat="1" applyFont="1" applyFill="1" applyBorder="1" applyAlignment="1">
      <alignment horizontal="center"/>
    </xf>
    <xf numFmtId="169" fontId="16" fillId="6" borderId="0" xfId="0" applyNumberFormat="1" applyFont="1" applyFill="1" applyBorder="1" applyAlignment="1">
      <alignment horizontal="center"/>
    </xf>
    <xf numFmtId="170" fontId="16" fillId="6" borderId="0" xfId="0" applyNumberFormat="1" applyFont="1" applyFill="1" applyBorder="1" applyAlignment="1">
      <alignment horizontal="center"/>
    </xf>
    <xf numFmtId="170" fontId="17" fillId="6" borderId="0" xfId="0" applyNumberFormat="1" applyFont="1" applyFill="1" applyBorder="1" applyAlignment="1">
      <alignment horizontal="center"/>
    </xf>
    <xf numFmtId="169" fontId="15" fillId="7" borderId="0" xfId="0" applyNumberFormat="1" applyFont="1" applyFill="1" applyBorder="1" applyAlignment="1">
      <alignment horizontal="center"/>
    </xf>
    <xf numFmtId="169" fontId="15" fillId="8" borderId="0" xfId="0" applyNumberFormat="1" applyFont="1" applyFill="1" applyBorder="1" applyAlignment="1">
      <alignment horizontal="center"/>
    </xf>
    <xf numFmtId="169" fontId="11" fillId="6" borderId="0" xfId="0" applyNumberFormat="1" applyFont="1" applyFill="1" applyBorder="1" applyAlignment="1">
      <alignment horizontal="center"/>
    </xf>
    <xf numFmtId="169" fontId="15" fillId="6" borderId="0" xfId="0" applyNumberFormat="1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/>
    <xf numFmtId="169" fontId="0" fillId="0" borderId="0" xfId="0" applyNumberFormat="1" applyFill="1"/>
    <xf numFmtId="0" fontId="0" fillId="0" borderId="0" xfId="0" applyFill="1" applyAlignment="1">
      <alignment horizontal="right"/>
    </xf>
    <xf numFmtId="168" fontId="0" fillId="0" borderId="0" xfId="0" applyNumberFormat="1" applyFill="1"/>
    <xf numFmtId="0" fontId="3" fillId="0" borderId="0" xfId="0" applyFont="1" applyFill="1"/>
    <xf numFmtId="166" fontId="0" fillId="0" borderId="0" xfId="0" applyNumberFormat="1" applyFill="1"/>
    <xf numFmtId="0" fontId="0" fillId="0" borderId="0" xfId="0" applyFill="1" applyBorder="1"/>
    <xf numFmtId="0" fontId="5" fillId="4" borderId="0" xfId="0" applyFont="1" applyFill="1" applyAlignment="1">
      <alignment horizontal="left"/>
    </xf>
    <xf numFmtId="0" fontId="7" fillId="4" borderId="0" xfId="3" applyFont="1" applyFill="1" applyAlignment="1">
      <alignment horizontal="left"/>
    </xf>
    <xf numFmtId="0" fontId="4" fillId="12" borderId="0" xfId="0" applyFont="1" applyFill="1" applyAlignment="1">
      <alignment horizontal="left" vertical="center"/>
    </xf>
    <xf numFmtId="0" fontId="8" fillId="3" borderId="0" xfId="0" applyFont="1" applyFill="1" applyBorder="1" applyAlignment="1">
      <alignment horizontal="left" vertical="center" indent="5"/>
    </xf>
    <xf numFmtId="0" fontId="8" fillId="3" borderId="4" xfId="0" applyFont="1" applyFill="1" applyBorder="1" applyAlignment="1">
      <alignment horizontal="left" vertical="center" indent="5"/>
    </xf>
    <xf numFmtId="164" fontId="8" fillId="3" borderId="5" xfId="0" applyNumberFormat="1" applyFont="1" applyFill="1" applyBorder="1" applyAlignment="1">
      <alignment horizontal="left" vertical="center"/>
    </xf>
    <xf numFmtId="164" fontId="8" fillId="3" borderId="6" xfId="0" applyNumberFormat="1" applyFont="1" applyFill="1" applyBorder="1" applyAlignment="1">
      <alignment horizontal="left" vertical="center"/>
    </xf>
    <xf numFmtId="169" fontId="11" fillId="5" borderId="0" xfId="0" applyNumberFormat="1" applyFont="1" applyFill="1" applyBorder="1" applyAlignment="1">
      <alignment horizontal="center" vertical="center"/>
    </xf>
    <xf numFmtId="169" fontId="11" fillId="5" borderId="7" xfId="0" applyNumberFormat="1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169" fontId="16" fillId="6" borderId="18" xfId="0" applyNumberFormat="1" applyFont="1" applyFill="1" applyBorder="1" applyAlignment="1">
      <alignment horizontal="left" wrapText="1" indent="2"/>
    </xf>
    <xf numFmtId="169" fontId="16" fillId="6" borderId="0" xfId="0" applyNumberFormat="1" applyFont="1" applyFill="1" applyBorder="1" applyAlignment="1">
      <alignment horizontal="left" wrapText="1" indent="2"/>
    </xf>
    <xf numFmtId="0" fontId="23" fillId="0" borderId="18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7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 wrapText="1"/>
    </xf>
    <xf numFmtId="0" fontId="23" fillId="0" borderId="8" xfId="0" applyFont="1" applyBorder="1" applyAlignment="1">
      <alignment horizontal="left" vertical="center" wrapText="1"/>
    </xf>
    <xf numFmtId="0" fontId="23" fillId="0" borderId="9" xfId="0" applyFont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left" vertical="center"/>
    </xf>
    <xf numFmtId="0" fontId="11" fillId="5" borderId="0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center" vertical="top"/>
    </xf>
    <xf numFmtId="0" fontId="8" fillId="3" borderId="0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169" fontId="16" fillId="6" borderId="21" xfId="0" applyNumberFormat="1" applyFont="1" applyFill="1" applyBorder="1" applyAlignment="1">
      <alignment horizontal="left" wrapText="1" indent="2"/>
    </xf>
    <xf numFmtId="169" fontId="0" fillId="6" borderId="21" xfId="0" applyNumberFormat="1" applyFill="1" applyBorder="1" applyAlignment="1">
      <alignment horizontal="left" wrapText="1" indent="2"/>
    </xf>
    <xf numFmtId="169" fontId="0" fillId="6" borderId="0" xfId="0" applyNumberFormat="1" applyFill="1" applyBorder="1" applyAlignment="1">
      <alignment horizontal="left" wrapText="1" indent="2"/>
    </xf>
    <xf numFmtId="169" fontId="22" fillId="6" borderId="0" xfId="0" applyNumberFormat="1" applyFont="1" applyFill="1" applyBorder="1" applyAlignment="1">
      <alignment horizontal="center"/>
    </xf>
    <xf numFmtId="169" fontId="15" fillId="7" borderId="0" xfId="0" applyNumberFormat="1" applyFont="1" applyFill="1" applyBorder="1" applyAlignment="1">
      <alignment horizontal="center"/>
    </xf>
    <xf numFmtId="169" fontId="15" fillId="8" borderId="0" xfId="0" applyNumberFormat="1" applyFont="1" applyFill="1" applyBorder="1" applyAlignment="1">
      <alignment horizontal="center"/>
    </xf>
    <xf numFmtId="169" fontId="16" fillId="6" borderId="0" xfId="0" applyNumberFormat="1" applyFont="1" applyFill="1" applyBorder="1" applyAlignment="1">
      <alignment horizontal="center"/>
    </xf>
    <xf numFmtId="169" fontId="16" fillId="6" borderId="8" xfId="0" applyNumberFormat="1" applyFont="1" applyFill="1" applyBorder="1" applyAlignment="1">
      <alignment horizontal="center"/>
    </xf>
    <xf numFmtId="169" fontId="11" fillId="6" borderId="0" xfId="0" applyNumberFormat="1" applyFont="1" applyFill="1" applyBorder="1" applyAlignment="1">
      <alignment horizontal="center"/>
    </xf>
    <xf numFmtId="169" fontId="11" fillId="7" borderId="0" xfId="2" applyNumberFormat="1" applyFont="1" applyFill="1" applyBorder="1" applyAlignment="1">
      <alignment horizontal="center"/>
    </xf>
    <xf numFmtId="169" fontId="22" fillId="6" borderId="0" xfId="2" applyNumberFormat="1" applyFont="1" applyFill="1" applyBorder="1" applyAlignment="1">
      <alignment horizontal="center"/>
    </xf>
    <xf numFmtId="169" fontId="15" fillId="6" borderId="0" xfId="0" applyNumberFormat="1" applyFont="1" applyFill="1" applyBorder="1" applyAlignment="1">
      <alignment horizontal="center"/>
    </xf>
    <xf numFmtId="0" fontId="23" fillId="0" borderId="21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8" fillId="3" borderId="0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left" vertical="center" indent="10"/>
    </xf>
    <xf numFmtId="0" fontId="8" fillId="3" borderId="4" xfId="0" applyFont="1" applyFill="1" applyBorder="1" applyAlignment="1">
      <alignment horizontal="left" vertical="center" indent="10"/>
    </xf>
  </cellXfs>
  <cellStyles count="50">
    <cellStyle name="Calculation" xfId="2" builtinId="22"/>
    <cellStyle name="Comma 10" xfId="46"/>
    <cellStyle name="Comma 11" xfId="5"/>
    <cellStyle name="Comma 2" xfId="10"/>
    <cellStyle name="Comma 2 2" xfId="12"/>
    <cellStyle name="Comma 2 3" xfId="34"/>
    <cellStyle name="Comma 2 4" xfId="37"/>
    <cellStyle name="Comma 2 5" xfId="41"/>
    <cellStyle name="Comma 2 6" xfId="48"/>
    <cellStyle name="Comma 2_Perth inputs" xfId="26"/>
    <cellStyle name="Comma 3" xfId="21"/>
    <cellStyle name="Comma 4" xfId="30"/>
    <cellStyle name="Comma 5" xfId="32"/>
    <cellStyle name="Comma 6" xfId="25"/>
    <cellStyle name="Comma 7" xfId="36"/>
    <cellStyle name="Comma 8" xfId="39"/>
    <cellStyle name="Comma 9" xfId="45"/>
    <cellStyle name="Currency" xfId="1" builtinId="4"/>
    <cellStyle name="Currency 2" xfId="23"/>
    <cellStyle name="Currency 3" xfId="9"/>
    <cellStyle name="Grey" xfId="13"/>
    <cellStyle name="heading, 1,A MAJOR/BOLD" xfId="14"/>
    <cellStyle name="Hyperlink" xfId="3" builtinId="8"/>
    <cellStyle name="Hyperlink 2" xfId="44"/>
    <cellStyle name="Input [yellow]" xfId="15"/>
    <cellStyle name="Normal" xfId="0" builtinId="0"/>
    <cellStyle name="Normal - Style1" xfId="16"/>
    <cellStyle name="Normal 10" xfId="27"/>
    <cellStyle name="Normal 11" xfId="33"/>
    <cellStyle name="Normal 12" xfId="40"/>
    <cellStyle name="Normal 13" xfId="42"/>
    <cellStyle name="Normal 14" xfId="47"/>
    <cellStyle name="Normal 15" xfId="4"/>
    <cellStyle name="Normal 2" xfId="7"/>
    <cellStyle name="Normal 2 2" xfId="17"/>
    <cellStyle name="Normal 2_Perth inputs" xfId="28"/>
    <cellStyle name="Normal 3" xfId="8"/>
    <cellStyle name="Normal 4" xfId="20"/>
    <cellStyle name="Normal 4 2" xfId="35"/>
    <cellStyle name="Normal 4 3" xfId="38"/>
    <cellStyle name="Normal 4 4" xfId="43"/>
    <cellStyle name="Normal 4 5" xfId="49"/>
    <cellStyle name="Normal 5" xfId="22"/>
    <cellStyle name="Normal 6" xfId="24"/>
    <cellStyle name="Normal 7" xfId="11"/>
    <cellStyle name="Normal 8" xfId="29"/>
    <cellStyle name="Normal 9" xfId="31"/>
    <cellStyle name="Percent [2]" xfId="18"/>
    <cellStyle name="Percent 2" xfId="19"/>
    <cellStyle name="Percent 3" xfId="6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workbookViewId="0">
      <selection activeCell="E5" sqref="E5:G5"/>
    </sheetView>
  </sheetViews>
  <sheetFormatPr defaultRowHeight="15" x14ac:dyDescent="0.25"/>
  <cols>
    <col min="1" max="1" width="11.140625" customWidth="1"/>
    <col min="2" max="3" width="16.7109375" customWidth="1"/>
    <col min="4" max="4" width="24.5703125" customWidth="1"/>
    <col min="5" max="6" width="16.7109375" customWidth="1"/>
    <col min="7" max="7" width="21.140625" customWidth="1"/>
  </cols>
  <sheetData>
    <row r="1" spans="1:7" ht="32.25" customHeight="1" x14ac:dyDescent="0.25">
      <c r="A1" s="258" t="s">
        <v>149</v>
      </c>
      <c r="B1" s="258"/>
      <c r="C1" s="258"/>
      <c r="D1" s="258"/>
      <c r="E1" s="258"/>
      <c r="F1" s="258"/>
      <c r="G1" s="258"/>
    </row>
    <row r="2" spans="1:7" ht="20.100000000000001" customHeight="1" x14ac:dyDescent="0.25">
      <c r="A2" s="1" t="s">
        <v>0</v>
      </c>
      <c r="B2" s="256" t="s">
        <v>1</v>
      </c>
      <c r="C2" s="256"/>
      <c r="D2" s="256"/>
      <c r="E2" s="257" t="s">
        <v>1</v>
      </c>
      <c r="F2" s="257"/>
      <c r="G2" s="257"/>
    </row>
    <row r="3" spans="1:7" ht="20.100000000000001" customHeight="1" x14ac:dyDescent="0.25">
      <c r="A3" s="1" t="s">
        <v>2</v>
      </c>
      <c r="B3" s="256" t="s">
        <v>3</v>
      </c>
      <c r="C3" s="256"/>
      <c r="D3" s="256"/>
      <c r="E3" s="257" t="s">
        <v>3</v>
      </c>
      <c r="F3" s="257"/>
      <c r="G3" s="257"/>
    </row>
    <row r="4" spans="1:7" ht="20.100000000000001" customHeight="1" x14ac:dyDescent="0.25">
      <c r="A4" s="1" t="s">
        <v>4</v>
      </c>
      <c r="B4" s="256" t="s">
        <v>5</v>
      </c>
      <c r="C4" s="256"/>
      <c r="D4" s="256"/>
      <c r="E4" s="257" t="s">
        <v>5</v>
      </c>
      <c r="F4" s="257"/>
      <c r="G4" s="257"/>
    </row>
    <row r="5" spans="1:7" ht="20.100000000000001" customHeight="1" x14ac:dyDescent="0.25">
      <c r="A5" s="1" t="s">
        <v>6</v>
      </c>
      <c r="B5" s="256" t="s">
        <v>7</v>
      </c>
      <c r="C5" s="256"/>
      <c r="D5" s="256"/>
      <c r="E5" s="257" t="s">
        <v>7</v>
      </c>
      <c r="F5" s="257"/>
      <c r="G5" s="257"/>
    </row>
    <row r="6" spans="1:7" ht="20.100000000000001" customHeight="1" x14ac:dyDescent="0.25">
      <c r="A6" s="1"/>
      <c r="B6" s="256"/>
      <c r="C6" s="256"/>
      <c r="D6" s="256"/>
      <c r="E6" s="257"/>
      <c r="F6" s="257"/>
      <c r="G6" s="257"/>
    </row>
  </sheetData>
  <mergeCells count="11">
    <mergeCell ref="A1:G1"/>
    <mergeCell ref="B2:D2"/>
    <mergeCell ref="E2:G2"/>
    <mergeCell ref="B3:D3"/>
    <mergeCell ref="E3:G3"/>
    <mergeCell ref="B5:D5"/>
    <mergeCell ref="E5:G5"/>
    <mergeCell ref="B6:D6"/>
    <mergeCell ref="E6:G6"/>
    <mergeCell ref="B4:D4"/>
    <mergeCell ref="E4:G4"/>
  </mergeCells>
  <hyperlinks>
    <hyperlink ref="E2:G2" location="'A1.1 Brisbane'!A1" display="Regulatory accounts for Brisbane Airport"/>
    <hyperlink ref="E3:G3" location="'A1.2 Melbourne '!A1" display="Regulatory accounts for Melbourne  Airport"/>
    <hyperlink ref="E4:G4" location="'A1.3 Perth'!A1" display="Regulatory accounts for Perth Airport"/>
    <hyperlink ref="E5:G5" location="'A1.4 Sydney'!A1" display="Regulatory accounts for Sydney Airport"/>
  </hyperlink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6"/>
  <sheetViews>
    <sheetView topLeftCell="A106" zoomScale="96" zoomScaleNormal="96" workbookViewId="0"/>
  </sheetViews>
  <sheetFormatPr defaultRowHeight="15" x14ac:dyDescent="0.25"/>
  <cols>
    <col min="1" max="1" width="40" customWidth="1"/>
    <col min="2" max="2" width="2.140625" customWidth="1"/>
    <col min="3" max="3" width="28.42578125" customWidth="1"/>
    <col min="4" max="4" width="2.140625" customWidth="1"/>
    <col min="5" max="5" width="21.140625" customWidth="1"/>
    <col min="6" max="6" width="2.140625" customWidth="1"/>
    <col min="7" max="7" width="18.28515625" customWidth="1"/>
    <col min="8" max="8" width="2.140625" customWidth="1"/>
    <col min="9" max="9" width="28.42578125" customWidth="1"/>
    <col min="10" max="10" width="2.140625" customWidth="1"/>
    <col min="12" max="16" width="9.140625" style="249"/>
  </cols>
  <sheetData>
    <row r="1" spans="1:16" s="6" customFormat="1" ht="24.75" customHeight="1" thickTop="1" x14ac:dyDescent="0.25">
      <c r="A1" s="84" t="s">
        <v>8</v>
      </c>
      <c r="B1" s="2"/>
      <c r="C1" s="2"/>
      <c r="D1" s="3"/>
      <c r="E1" s="3"/>
      <c r="F1" s="3"/>
      <c r="G1" s="4"/>
      <c r="H1" s="3"/>
      <c r="I1" s="3"/>
      <c r="J1" s="5"/>
      <c r="L1" s="247"/>
      <c r="M1" s="247"/>
      <c r="N1" s="247"/>
      <c r="O1" s="247"/>
      <c r="P1" s="247"/>
    </row>
    <row r="2" spans="1:16" s="8" customFormat="1" ht="22.5" customHeight="1" x14ac:dyDescent="0.25">
      <c r="A2" s="85"/>
      <c r="B2" s="83"/>
      <c r="C2" s="83"/>
      <c r="D2" s="259" t="s">
        <v>9</v>
      </c>
      <c r="E2" s="259"/>
      <c r="F2" s="259"/>
      <c r="G2" s="260"/>
      <c r="H2" s="274" t="s">
        <v>10</v>
      </c>
      <c r="I2" s="275"/>
      <c r="J2" s="7"/>
      <c r="L2" s="248"/>
      <c r="M2" s="248"/>
      <c r="N2" s="248"/>
      <c r="O2" s="248"/>
      <c r="P2" s="248"/>
    </row>
    <row r="3" spans="1:16" s="8" customFormat="1" ht="7.5" customHeight="1" x14ac:dyDescent="0.25">
      <c r="A3" s="85"/>
      <c r="B3" s="83"/>
      <c r="C3" s="9"/>
      <c r="D3" s="9"/>
      <c r="E3" s="9"/>
      <c r="F3" s="9"/>
      <c r="G3" s="10"/>
      <c r="H3" s="83"/>
      <c r="I3" s="83"/>
      <c r="J3" s="7"/>
      <c r="L3" s="248"/>
      <c r="M3" s="248"/>
      <c r="N3" s="248"/>
      <c r="O3" s="248"/>
      <c r="P3" s="248"/>
    </row>
    <row r="4" spans="1:16" s="8" customFormat="1" ht="22.5" customHeight="1" x14ac:dyDescent="0.25">
      <c r="A4" s="86"/>
      <c r="B4" s="11"/>
      <c r="C4" s="12"/>
      <c r="D4" s="259" t="s">
        <v>11</v>
      </c>
      <c r="E4" s="259"/>
      <c r="F4" s="259"/>
      <c r="G4" s="260"/>
      <c r="H4" s="261">
        <v>43281</v>
      </c>
      <c r="I4" s="262"/>
      <c r="J4" s="7"/>
      <c r="L4" s="248"/>
      <c r="M4" s="248"/>
      <c r="N4" s="248"/>
      <c r="O4" s="248"/>
      <c r="P4" s="248"/>
    </row>
    <row r="5" spans="1:16" ht="15" customHeight="1" x14ac:dyDescent="0.25">
      <c r="A5" s="86"/>
      <c r="B5" s="11"/>
      <c r="C5" s="13"/>
      <c r="D5" s="13"/>
      <c r="E5" s="13"/>
      <c r="F5" s="13"/>
      <c r="G5" s="14"/>
      <c r="H5" s="13"/>
      <c r="I5" s="13"/>
      <c r="J5" s="7"/>
    </row>
    <row r="6" spans="1:16" ht="5.25" customHeight="1" x14ac:dyDescent="0.25">
      <c r="A6" s="87"/>
      <c r="B6" s="76"/>
      <c r="C6" s="15"/>
      <c r="D6" s="15"/>
      <c r="E6" s="15"/>
      <c r="F6" s="15"/>
      <c r="G6" s="16"/>
      <c r="H6" s="15"/>
      <c r="I6" s="15"/>
      <c r="J6" s="77"/>
    </row>
    <row r="7" spans="1:16" ht="13.5" customHeight="1" x14ac:dyDescent="0.25">
      <c r="A7" s="87"/>
      <c r="B7" s="184"/>
      <c r="C7" s="185" t="s">
        <v>12</v>
      </c>
      <c r="D7" s="185"/>
      <c r="E7" s="276" t="s">
        <v>13</v>
      </c>
      <c r="F7" s="276"/>
      <c r="G7" s="276"/>
      <c r="H7" s="185"/>
      <c r="I7" s="185" t="s">
        <v>14</v>
      </c>
      <c r="J7" s="17"/>
    </row>
    <row r="8" spans="1:16" ht="12" customHeight="1" x14ac:dyDescent="0.25">
      <c r="A8" s="87"/>
      <c r="B8" s="184"/>
      <c r="C8" s="184" t="s">
        <v>15</v>
      </c>
      <c r="D8" s="184"/>
      <c r="E8" s="277" t="s">
        <v>16</v>
      </c>
      <c r="F8" s="277"/>
      <c r="G8" s="277"/>
      <c r="H8" s="184"/>
      <c r="I8" s="184" t="s">
        <v>15</v>
      </c>
      <c r="J8" s="77"/>
    </row>
    <row r="9" spans="1:16" x14ac:dyDescent="0.25">
      <c r="A9" s="87"/>
      <c r="B9" s="184"/>
      <c r="C9" s="185"/>
      <c r="D9" s="185"/>
      <c r="E9" s="185"/>
      <c r="F9" s="185"/>
      <c r="G9" s="18" t="s">
        <v>111</v>
      </c>
      <c r="H9" s="185"/>
      <c r="I9" s="185"/>
      <c r="J9" s="17"/>
    </row>
    <row r="10" spans="1:16" x14ac:dyDescent="0.25">
      <c r="A10" s="133" t="s">
        <v>18</v>
      </c>
      <c r="B10" s="134"/>
      <c r="C10" s="134"/>
      <c r="D10" s="134"/>
      <c r="E10" s="190"/>
      <c r="F10" s="190"/>
      <c r="G10" s="135"/>
      <c r="H10" s="134"/>
      <c r="I10" s="134"/>
      <c r="J10" s="19"/>
    </row>
    <row r="11" spans="1:16" x14ac:dyDescent="0.25">
      <c r="A11" s="136" t="s">
        <v>136</v>
      </c>
      <c r="B11" s="137"/>
      <c r="C11" s="188">
        <v>350671</v>
      </c>
      <c r="D11" s="188"/>
      <c r="E11" s="188">
        <v>350671</v>
      </c>
      <c r="F11" s="188"/>
      <c r="G11" s="138">
        <v>350671</v>
      </c>
      <c r="H11" s="188"/>
      <c r="I11" s="139"/>
      <c r="J11" s="20"/>
    </row>
    <row r="12" spans="1:16" x14ac:dyDescent="0.25">
      <c r="A12" s="136" t="s">
        <v>137</v>
      </c>
      <c r="B12" s="137"/>
      <c r="C12" s="188">
        <v>425860</v>
      </c>
      <c r="D12" s="188"/>
      <c r="E12" s="188"/>
      <c r="F12" s="188"/>
      <c r="G12" s="138"/>
      <c r="H12" s="139"/>
      <c r="I12" s="188">
        <v>425860</v>
      </c>
      <c r="J12" s="20"/>
    </row>
    <row r="13" spans="1:16" x14ac:dyDescent="0.25">
      <c r="A13" s="136" t="s">
        <v>138</v>
      </c>
      <c r="B13" s="137"/>
      <c r="C13" s="241"/>
      <c r="D13" s="139"/>
      <c r="E13" s="188"/>
      <c r="F13" s="188"/>
      <c r="G13" s="138"/>
      <c r="H13" s="139"/>
      <c r="I13" s="139"/>
      <c r="J13" s="20"/>
    </row>
    <row r="14" spans="1:16" x14ac:dyDescent="0.25">
      <c r="A14" s="193" t="s">
        <v>22</v>
      </c>
      <c r="B14" s="194"/>
      <c r="C14" s="194">
        <f>SUM(C11:C13)</f>
        <v>776531</v>
      </c>
      <c r="D14" s="195"/>
      <c r="E14" s="194">
        <f t="shared" ref="E14" si="0">SUM(E11:E13)</f>
        <v>350671</v>
      </c>
      <c r="F14" s="195"/>
      <c r="G14" s="196">
        <f t="shared" ref="G14:I14" si="1">SUM(G11:G13)</f>
        <v>350671</v>
      </c>
      <c r="H14" s="195"/>
      <c r="I14" s="194">
        <f t="shared" si="1"/>
        <v>425860</v>
      </c>
      <c r="J14" s="21"/>
      <c r="N14" s="250"/>
      <c r="O14" s="250"/>
    </row>
    <row r="15" spans="1:16" x14ac:dyDescent="0.25">
      <c r="A15" s="133" t="s">
        <v>23</v>
      </c>
      <c r="B15" s="134"/>
      <c r="C15" s="190"/>
      <c r="D15" s="134"/>
      <c r="E15" s="190"/>
      <c r="F15" s="190"/>
      <c r="G15" s="135"/>
      <c r="H15" s="134"/>
      <c r="I15" s="134"/>
      <c r="J15" s="19"/>
      <c r="N15" s="250"/>
      <c r="O15" s="250"/>
    </row>
    <row r="16" spans="1:16" x14ac:dyDescent="0.25">
      <c r="A16" s="136" t="s">
        <v>24</v>
      </c>
      <c r="B16" s="137"/>
      <c r="C16" s="188">
        <v>43025</v>
      </c>
      <c r="D16" s="188"/>
      <c r="E16" s="188">
        <v>27606</v>
      </c>
      <c r="F16" s="188"/>
      <c r="G16" s="138">
        <v>27606</v>
      </c>
      <c r="H16" s="188"/>
      <c r="I16" s="239">
        <v>15419</v>
      </c>
      <c r="J16" s="20"/>
      <c r="N16" s="250"/>
      <c r="O16" s="250"/>
    </row>
    <row r="17" spans="1:15" x14ac:dyDescent="0.25">
      <c r="A17" s="140" t="s">
        <v>25</v>
      </c>
      <c r="B17" s="141"/>
      <c r="C17" s="188">
        <v>1117</v>
      </c>
      <c r="D17" s="188"/>
      <c r="E17" s="188">
        <v>635</v>
      </c>
      <c r="F17" s="188"/>
      <c r="G17" s="138">
        <v>503</v>
      </c>
      <c r="H17" s="188"/>
      <c r="I17" s="239">
        <v>482</v>
      </c>
      <c r="J17" s="20"/>
      <c r="N17" s="250"/>
      <c r="O17" s="250"/>
    </row>
    <row r="18" spans="1:15" x14ac:dyDescent="0.25">
      <c r="A18" s="140" t="s">
        <v>139</v>
      </c>
      <c r="B18" s="141"/>
      <c r="C18" s="188">
        <v>115481</v>
      </c>
      <c r="D18" s="188"/>
      <c r="E18" s="188">
        <v>66802</v>
      </c>
      <c r="F18" s="188"/>
      <c r="G18" s="138">
        <v>63123</v>
      </c>
      <c r="H18" s="188"/>
      <c r="I18" s="239">
        <v>48679</v>
      </c>
      <c r="J18" s="20"/>
      <c r="N18" s="250"/>
      <c r="O18" s="250"/>
    </row>
    <row r="19" spans="1:15" x14ac:dyDescent="0.25">
      <c r="A19" s="197" t="s">
        <v>140</v>
      </c>
      <c r="B19" s="198"/>
      <c r="C19" s="241"/>
      <c r="D19" s="188"/>
      <c r="E19" s="241"/>
      <c r="F19" s="188"/>
      <c r="G19" s="242"/>
      <c r="H19" s="188"/>
      <c r="I19" s="241"/>
      <c r="J19" s="20"/>
      <c r="N19" s="250"/>
      <c r="O19" s="250"/>
    </row>
    <row r="20" spans="1:15" x14ac:dyDescent="0.25">
      <c r="A20" s="197" t="s">
        <v>27</v>
      </c>
      <c r="B20" s="198"/>
      <c r="C20" s="188">
        <v>40070</v>
      </c>
      <c r="D20" s="188"/>
      <c r="E20" s="188">
        <v>4278</v>
      </c>
      <c r="F20" s="188"/>
      <c r="G20" s="138">
        <v>4278</v>
      </c>
      <c r="H20" s="188"/>
      <c r="I20" s="239">
        <v>35792</v>
      </c>
      <c r="J20" s="20"/>
      <c r="N20" s="250"/>
      <c r="O20" s="250"/>
    </row>
    <row r="21" spans="1:15" x14ac:dyDescent="0.25">
      <c r="A21" s="197" t="s">
        <v>141</v>
      </c>
      <c r="B21" s="198"/>
      <c r="C21" s="188">
        <v>46671</v>
      </c>
      <c r="D21" s="139"/>
      <c r="E21" s="188">
        <v>22601</v>
      </c>
      <c r="F21" s="188"/>
      <c r="G21" s="138">
        <v>22601</v>
      </c>
      <c r="H21" s="188"/>
      <c r="I21" s="239">
        <v>24070</v>
      </c>
      <c r="J21" s="20"/>
      <c r="N21" s="250"/>
      <c r="O21" s="250"/>
    </row>
    <row r="22" spans="1:15" x14ac:dyDescent="0.25">
      <c r="A22" s="197" t="s">
        <v>28</v>
      </c>
      <c r="B22" s="198"/>
      <c r="C22" s="188">
        <v>37807</v>
      </c>
      <c r="D22" s="139"/>
      <c r="E22" s="188">
        <v>37807</v>
      </c>
      <c r="F22" s="188"/>
      <c r="G22" s="138">
        <v>37807</v>
      </c>
      <c r="H22" s="188"/>
      <c r="I22" s="241"/>
      <c r="J22" s="20"/>
      <c r="N22" s="250"/>
      <c r="O22" s="250"/>
    </row>
    <row r="23" spans="1:15" x14ac:dyDescent="0.25">
      <c r="A23" s="197" t="s">
        <v>29</v>
      </c>
      <c r="B23" s="198"/>
      <c r="C23" s="188">
        <v>3347</v>
      </c>
      <c r="D23" s="139"/>
      <c r="E23" s="188">
        <v>1749</v>
      </c>
      <c r="F23" s="188"/>
      <c r="G23" s="138">
        <v>1749</v>
      </c>
      <c r="H23" s="188"/>
      <c r="I23" s="239">
        <v>1598</v>
      </c>
      <c r="J23" s="20"/>
      <c r="N23" s="250"/>
      <c r="O23" s="250"/>
    </row>
    <row r="24" spans="1:15" x14ac:dyDescent="0.25">
      <c r="A24" s="197" t="s">
        <v>30</v>
      </c>
      <c r="B24" s="198"/>
      <c r="C24" s="188">
        <v>33938</v>
      </c>
      <c r="D24" s="139"/>
      <c r="E24" s="188">
        <v>19363</v>
      </c>
      <c r="F24" s="188"/>
      <c r="G24" s="138">
        <v>19363</v>
      </c>
      <c r="H24" s="188"/>
      <c r="I24" s="239">
        <v>14575</v>
      </c>
      <c r="J24" s="20"/>
      <c r="N24" s="250"/>
      <c r="O24" s="250"/>
    </row>
    <row r="25" spans="1:15" x14ac:dyDescent="0.25">
      <c r="A25" s="197" t="s">
        <v>31</v>
      </c>
      <c r="B25" s="198"/>
      <c r="C25" s="188">
        <v>710</v>
      </c>
      <c r="D25" s="139"/>
      <c r="E25" s="188">
        <v>710</v>
      </c>
      <c r="F25" s="188"/>
      <c r="G25" s="138">
        <v>710</v>
      </c>
      <c r="H25" s="188"/>
      <c r="I25" s="241"/>
      <c r="J25" s="20"/>
      <c r="N25" s="250"/>
      <c r="O25" s="250"/>
    </row>
    <row r="26" spans="1:15" ht="15" customHeight="1" x14ac:dyDescent="0.25">
      <c r="A26" s="193" t="s">
        <v>32</v>
      </c>
      <c r="B26" s="199"/>
      <c r="C26" s="194">
        <f>SUM(C16:C25)</f>
        <v>322166</v>
      </c>
      <c r="D26" s="200"/>
      <c r="E26" s="194">
        <f>SUM(E16:E25)</f>
        <v>181551</v>
      </c>
      <c r="F26" s="195"/>
      <c r="G26" s="196">
        <f>SUM(G16:G25)</f>
        <v>177740</v>
      </c>
      <c r="H26" s="195"/>
      <c r="I26" s="194">
        <f>SUM(I16:I25)</f>
        <v>140615</v>
      </c>
      <c r="J26" s="21"/>
      <c r="N26" s="250"/>
      <c r="O26" s="250"/>
    </row>
    <row r="27" spans="1:15" x14ac:dyDescent="0.25">
      <c r="A27" s="142" t="s">
        <v>33</v>
      </c>
      <c r="B27" s="143"/>
      <c r="C27" s="201">
        <f>C14-C26</f>
        <v>454365</v>
      </c>
      <c r="D27" s="144"/>
      <c r="E27" s="144">
        <f t="shared" ref="E27:I27" si="2">E14-E26</f>
        <v>169120</v>
      </c>
      <c r="F27" s="144"/>
      <c r="G27" s="145">
        <f>G14-G26</f>
        <v>172931</v>
      </c>
      <c r="H27" s="144"/>
      <c r="I27" s="144">
        <f t="shared" si="2"/>
        <v>285245</v>
      </c>
      <c r="J27" s="22"/>
      <c r="N27" s="250"/>
      <c r="O27" s="250"/>
    </row>
    <row r="28" spans="1:15" x14ac:dyDescent="0.25">
      <c r="A28" s="136" t="s">
        <v>34</v>
      </c>
      <c r="B28" s="137"/>
      <c r="C28" s="188">
        <v>45360</v>
      </c>
      <c r="D28" s="139"/>
      <c r="E28" s="188"/>
      <c r="F28" s="188"/>
      <c r="G28" s="146"/>
      <c r="H28" s="188"/>
      <c r="I28" s="139"/>
      <c r="J28" s="20"/>
      <c r="N28" s="250"/>
      <c r="O28" s="250"/>
    </row>
    <row r="29" spans="1:15" x14ac:dyDescent="0.25">
      <c r="A29" s="147" t="s">
        <v>35</v>
      </c>
      <c r="B29" s="139"/>
      <c r="C29" s="190">
        <f>SUM(C27:C28)</f>
        <v>499725</v>
      </c>
      <c r="D29" s="139"/>
      <c r="E29" s="139"/>
      <c r="F29" s="139"/>
      <c r="G29" s="146"/>
      <c r="H29" s="188"/>
      <c r="I29" s="139"/>
      <c r="J29" s="20"/>
      <c r="N29" s="250"/>
      <c r="O29" s="250"/>
    </row>
    <row r="30" spans="1:15" x14ac:dyDescent="0.25">
      <c r="A30" s="136" t="s">
        <v>36</v>
      </c>
      <c r="B30" s="139"/>
      <c r="C30" s="188">
        <v>-111704</v>
      </c>
      <c r="D30" s="139"/>
      <c r="E30" s="139"/>
      <c r="F30" s="139"/>
      <c r="G30" s="146"/>
      <c r="H30" s="188"/>
      <c r="I30" s="139"/>
      <c r="J30" s="20"/>
      <c r="N30" s="250"/>
      <c r="O30" s="250"/>
    </row>
    <row r="31" spans="1:15" x14ac:dyDescent="0.25">
      <c r="A31" s="147" t="s">
        <v>37</v>
      </c>
      <c r="B31" s="139"/>
      <c r="C31" s="190">
        <f>C29+C30</f>
        <v>388021</v>
      </c>
      <c r="D31" s="139"/>
      <c r="E31" s="139"/>
      <c r="F31" s="139"/>
      <c r="G31" s="146"/>
      <c r="H31" s="188"/>
      <c r="I31" s="139"/>
      <c r="J31" s="20"/>
      <c r="N31" s="250"/>
      <c r="O31" s="250"/>
    </row>
    <row r="32" spans="1:15" x14ac:dyDescent="0.25">
      <c r="A32" s="136" t="s">
        <v>38</v>
      </c>
      <c r="B32" s="139"/>
      <c r="C32" s="188">
        <v>-116475</v>
      </c>
      <c r="D32" s="139"/>
      <c r="E32" s="139"/>
      <c r="F32" s="139"/>
      <c r="G32" s="146"/>
      <c r="H32" s="188"/>
      <c r="I32" s="148"/>
      <c r="J32" s="20"/>
      <c r="N32" s="250"/>
      <c r="O32" s="250"/>
    </row>
    <row r="33" spans="1:15" x14ac:dyDescent="0.25">
      <c r="A33" s="147" t="s">
        <v>39</v>
      </c>
      <c r="B33" s="139"/>
      <c r="C33" s="190">
        <f>C31+C32</f>
        <v>271546</v>
      </c>
      <c r="D33" s="139"/>
      <c r="E33" s="139"/>
      <c r="F33" s="139"/>
      <c r="G33" s="146"/>
      <c r="H33" s="188"/>
      <c r="I33" s="139"/>
      <c r="J33" s="20"/>
      <c r="N33" s="250"/>
      <c r="O33" s="250"/>
    </row>
    <row r="34" spans="1:15" x14ac:dyDescent="0.25">
      <c r="A34" s="136" t="s">
        <v>40</v>
      </c>
      <c r="B34" s="139"/>
      <c r="C34" s="188">
        <v>-215974</v>
      </c>
      <c r="D34" s="139"/>
      <c r="E34" s="139"/>
      <c r="F34" s="139"/>
      <c r="G34" s="146"/>
      <c r="H34" s="188"/>
      <c r="I34" s="139"/>
      <c r="J34" s="20"/>
      <c r="N34" s="250"/>
      <c r="O34" s="250"/>
    </row>
    <row r="35" spans="1:15" x14ac:dyDescent="0.25">
      <c r="A35" s="149" t="s">
        <v>41</v>
      </c>
      <c r="B35" s="150"/>
      <c r="C35" s="151">
        <f>C33+C34</f>
        <v>55572</v>
      </c>
      <c r="D35" s="150"/>
      <c r="E35" s="150"/>
      <c r="F35" s="150"/>
      <c r="G35" s="152"/>
      <c r="H35" s="152"/>
      <c r="I35" s="150"/>
      <c r="J35" s="23"/>
      <c r="N35" s="250"/>
      <c r="O35" s="250"/>
    </row>
    <row r="36" spans="1:15" ht="21.75" customHeight="1" x14ac:dyDescent="0.25">
      <c r="A36" s="268" t="s">
        <v>147</v>
      </c>
      <c r="B36" s="269"/>
      <c r="C36" s="269"/>
      <c r="D36" s="269"/>
      <c r="E36" s="269"/>
      <c r="F36" s="269"/>
      <c r="G36" s="269"/>
      <c r="H36" s="269"/>
      <c r="I36" s="269"/>
      <c r="J36" s="270"/>
      <c r="N36" s="250"/>
      <c r="O36" s="250"/>
    </row>
    <row r="37" spans="1:15" ht="16.5" customHeight="1" thickBot="1" x14ac:dyDescent="0.3">
      <c r="A37" s="271"/>
      <c r="B37" s="272"/>
      <c r="C37" s="272"/>
      <c r="D37" s="272"/>
      <c r="E37" s="272"/>
      <c r="F37" s="272"/>
      <c r="G37" s="272"/>
      <c r="H37" s="272"/>
      <c r="I37" s="272"/>
      <c r="J37" s="273"/>
      <c r="N37" s="250"/>
      <c r="O37" s="250"/>
    </row>
    <row r="38" spans="1:15" ht="15.75" thickTop="1" x14ac:dyDescent="0.25">
      <c r="N38" s="250"/>
      <c r="O38" s="250"/>
    </row>
    <row r="39" spans="1:15" ht="15.75" thickBot="1" x14ac:dyDescent="0.3">
      <c r="N39" s="250"/>
      <c r="O39" s="250"/>
    </row>
    <row r="40" spans="1:15" ht="24.75" customHeight="1" thickTop="1" x14ac:dyDescent="0.25">
      <c r="A40" s="84" t="s">
        <v>42</v>
      </c>
      <c r="B40" s="2"/>
      <c r="C40" s="2"/>
      <c r="D40" s="3"/>
      <c r="E40" s="3"/>
      <c r="F40" s="3"/>
      <c r="G40" s="4"/>
      <c r="H40" s="3"/>
      <c r="I40" s="3"/>
      <c r="J40" s="5"/>
      <c r="N40" s="250"/>
      <c r="O40" s="250"/>
    </row>
    <row r="41" spans="1:15" ht="22.5" customHeight="1" x14ac:dyDescent="0.25">
      <c r="A41" s="85"/>
      <c r="B41" s="83"/>
      <c r="C41" s="83"/>
      <c r="D41" s="259" t="s">
        <v>9</v>
      </c>
      <c r="E41" s="259"/>
      <c r="F41" s="259"/>
      <c r="G41" s="260"/>
      <c r="H41" s="274" t="s">
        <v>10</v>
      </c>
      <c r="I41" s="275"/>
      <c r="J41" s="7"/>
      <c r="N41" s="250"/>
      <c r="O41" s="250"/>
    </row>
    <row r="42" spans="1:15" ht="7.5" customHeight="1" x14ac:dyDescent="0.25">
      <c r="A42" s="85"/>
      <c r="B42" s="83"/>
      <c r="C42" s="9"/>
      <c r="D42" s="9"/>
      <c r="E42" s="9"/>
      <c r="F42" s="9"/>
      <c r="G42" s="10"/>
      <c r="H42" s="83"/>
      <c r="I42" s="83"/>
      <c r="J42" s="7"/>
      <c r="N42" s="250"/>
      <c r="O42" s="250"/>
    </row>
    <row r="43" spans="1:15" ht="22.5" customHeight="1" x14ac:dyDescent="0.25">
      <c r="A43" s="86"/>
      <c r="B43" s="11"/>
      <c r="C43" s="12"/>
      <c r="D43" s="259" t="s">
        <v>11</v>
      </c>
      <c r="E43" s="259"/>
      <c r="F43" s="259"/>
      <c r="G43" s="260"/>
      <c r="H43" s="261">
        <v>43281</v>
      </c>
      <c r="I43" s="262"/>
      <c r="J43" s="7"/>
      <c r="N43" s="250"/>
      <c r="O43" s="250"/>
    </row>
    <row r="44" spans="1:15" ht="15" customHeight="1" x14ac:dyDescent="0.25">
      <c r="A44" s="86"/>
      <c r="B44" s="11"/>
      <c r="C44" s="13"/>
      <c r="D44" s="13"/>
      <c r="E44" s="13"/>
      <c r="F44" s="13"/>
      <c r="G44" s="14"/>
      <c r="H44" s="13"/>
      <c r="I44" s="13"/>
      <c r="J44" s="7"/>
      <c r="N44" s="250"/>
      <c r="O44" s="250"/>
    </row>
    <row r="45" spans="1:15" ht="5.25" customHeight="1" x14ac:dyDescent="0.25">
      <c r="A45" s="87"/>
      <c r="B45" s="24"/>
      <c r="C45" s="24"/>
      <c r="D45" s="24"/>
      <c r="E45" s="76"/>
      <c r="F45" s="76"/>
      <c r="G45" s="76"/>
      <c r="H45" s="76"/>
      <c r="I45" s="76"/>
      <c r="J45" s="77"/>
      <c r="N45" s="250"/>
      <c r="O45" s="250"/>
    </row>
    <row r="46" spans="1:15" ht="13.5" customHeight="1" x14ac:dyDescent="0.25">
      <c r="A46" s="87"/>
      <c r="B46" s="24"/>
      <c r="C46" s="184" t="s">
        <v>12</v>
      </c>
      <c r="D46" s="24"/>
      <c r="E46" s="265" t="s">
        <v>13</v>
      </c>
      <c r="F46" s="265"/>
      <c r="G46" s="265"/>
      <c r="H46" s="184"/>
      <c r="I46" s="184" t="s">
        <v>14</v>
      </c>
      <c r="J46" s="77"/>
      <c r="N46" s="250"/>
      <c r="O46" s="250"/>
    </row>
    <row r="47" spans="1:15" ht="12" customHeight="1" x14ac:dyDescent="0.25">
      <c r="A47" s="87"/>
      <c r="B47" s="24"/>
      <c r="C47" s="184" t="s">
        <v>15</v>
      </c>
      <c r="D47" s="24"/>
      <c r="E47" s="265" t="s">
        <v>15</v>
      </c>
      <c r="F47" s="265"/>
      <c r="G47" s="265"/>
      <c r="H47" s="184"/>
      <c r="I47" s="184" t="s">
        <v>16</v>
      </c>
      <c r="J47" s="77"/>
      <c r="N47" s="250"/>
      <c r="O47" s="250"/>
    </row>
    <row r="48" spans="1:15" ht="15.75" customHeight="1" x14ac:dyDescent="0.25">
      <c r="A48" s="87"/>
      <c r="B48" s="24"/>
      <c r="C48" s="184"/>
      <c r="D48" s="24"/>
      <c r="E48" s="24"/>
      <c r="F48" s="24"/>
      <c r="G48" s="25" t="s">
        <v>43</v>
      </c>
      <c r="H48" s="184"/>
      <c r="I48" s="184"/>
      <c r="J48" s="77"/>
      <c r="N48" s="250"/>
      <c r="O48" s="250"/>
    </row>
    <row r="49" spans="1:15" x14ac:dyDescent="0.25">
      <c r="A49" s="147" t="s">
        <v>44</v>
      </c>
      <c r="B49" s="139"/>
      <c r="C49" s="139"/>
      <c r="D49" s="139"/>
      <c r="E49" s="139"/>
      <c r="F49" s="139"/>
      <c r="G49" s="153"/>
      <c r="H49" s="139"/>
      <c r="I49" s="139"/>
      <c r="J49" s="26"/>
      <c r="N49" s="250"/>
      <c r="O49" s="250"/>
    </row>
    <row r="50" spans="1:15" x14ac:dyDescent="0.25">
      <c r="A50" s="136" t="s">
        <v>45</v>
      </c>
      <c r="B50" s="139"/>
      <c r="C50" s="188">
        <v>113103</v>
      </c>
      <c r="D50" s="139"/>
      <c r="E50" s="240">
        <v>51955</v>
      </c>
      <c r="F50" s="139"/>
      <c r="G50" s="138">
        <v>51955</v>
      </c>
      <c r="H50" s="139"/>
      <c r="I50" s="240">
        <v>61148</v>
      </c>
      <c r="J50" s="26"/>
      <c r="N50" s="250"/>
      <c r="O50" s="250"/>
    </row>
    <row r="51" spans="1:15" x14ac:dyDescent="0.25">
      <c r="A51" s="136" t="s">
        <v>46</v>
      </c>
      <c r="B51" s="139"/>
      <c r="C51" s="188">
        <v>86061</v>
      </c>
      <c r="D51" s="139"/>
      <c r="E51" s="240">
        <v>54834</v>
      </c>
      <c r="F51" s="139"/>
      <c r="G51" s="138">
        <v>54834</v>
      </c>
      <c r="H51" s="139"/>
      <c r="I51" s="240">
        <v>31227</v>
      </c>
      <c r="J51" s="26"/>
      <c r="N51" s="250"/>
      <c r="O51" s="250"/>
    </row>
    <row r="52" spans="1:15" x14ac:dyDescent="0.25">
      <c r="A52" s="136" t="s">
        <v>47</v>
      </c>
      <c r="B52" s="139"/>
      <c r="C52" s="188">
        <v>1257</v>
      </c>
      <c r="D52" s="139"/>
      <c r="E52" s="240">
        <v>1257</v>
      </c>
      <c r="F52" s="139"/>
      <c r="G52" s="138">
        <v>1257</v>
      </c>
      <c r="H52" s="139"/>
      <c r="I52" s="240"/>
      <c r="J52" s="26"/>
      <c r="N52" s="250"/>
      <c r="O52" s="250"/>
    </row>
    <row r="53" spans="1:15" x14ac:dyDescent="0.25">
      <c r="A53" s="136" t="s">
        <v>100</v>
      </c>
      <c r="B53" s="139"/>
      <c r="C53" s="188"/>
      <c r="D53" s="139"/>
      <c r="E53" s="240"/>
      <c r="F53" s="139"/>
      <c r="G53" s="138"/>
      <c r="H53" s="139"/>
      <c r="I53" s="240"/>
      <c r="J53" s="26"/>
      <c r="N53" s="250"/>
      <c r="O53" s="250"/>
    </row>
    <row r="54" spans="1:15" x14ac:dyDescent="0.25">
      <c r="A54" s="136" t="s">
        <v>48</v>
      </c>
      <c r="B54" s="139"/>
      <c r="C54" s="188"/>
      <c r="D54" s="139"/>
      <c r="E54" s="240"/>
      <c r="F54" s="139"/>
      <c r="G54" s="153"/>
      <c r="H54" s="139"/>
      <c r="I54" s="240"/>
      <c r="J54" s="26"/>
      <c r="N54" s="250"/>
      <c r="O54" s="250"/>
    </row>
    <row r="55" spans="1:15" x14ac:dyDescent="0.25">
      <c r="A55" s="147" t="s">
        <v>49</v>
      </c>
      <c r="B55" s="139"/>
      <c r="C55" s="190">
        <f>SUM(C50:C54)</f>
        <v>200421</v>
      </c>
      <c r="D55" s="210"/>
      <c r="E55" s="190">
        <f>SUM(E50:E54)</f>
        <v>108046</v>
      </c>
      <c r="F55" s="210"/>
      <c r="G55" s="135">
        <f>SUM(G50:G54)</f>
        <v>108046</v>
      </c>
      <c r="H55" s="210"/>
      <c r="I55" s="190">
        <f>SUM(I50:I54)</f>
        <v>92375</v>
      </c>
      <c r="J55" s="26"/>
      <c r="N55" s="250"/>
      <c r="O55" s="250"/>
    </row>
    <row r="56" spans="1:15" x14ac:dyDescent="0.25">
      <c r="A56" s="147" t="s">
        <v>50</v>
      </c>
      <c r="B56" s="139"/>
      <c r="C56" s="188"/>
      <c r="D56" s="139"/>
      <c r="E56" s="139"/>
      <c r="F56" s="139"/>
      <c r="G56" s="153"/>
      <c r="H56" s="139"/>
      <c r="I56" s="139"/>
      <c r="J56" s="26"/>
      <c r="N56" s="250"/>
      <c r="O56" s="250"/>
    </row>
    <row r="57" spans="1:15" x14ac:dyDescent="0.25">
      <c r="A57" s="136" t="s">
        <v>46</v>
      </c>
      <c r="B57" s="139"/>
      <c r="C57" s="188">
        <v>34287</v>
      </c>
      <c r="D57" s="188"/>
      <c r="E57" s="188">
        <v>2720.8644643533116</v>
      </c>
      <c r="F57" s="188"/>
      <c r="G57" s="138">
        <v>2720.8644643533116</v>
      </c>
      <c r="H57" s="188"/>
      <c r="I57" s="188">
        <v>31566.135535646688</v>
      </c>
      <c r="J57" s="26"/>
      <c r="N57" s="250"/>
      <c r="O57" s="250"/>
    </row>
    <row r="58" spans="1:15" x14ac:dyDescent="0.25">
      <c r="A58" s="136" t="s">
        <v>129</v>
      </c>
      <c r="B58" s="139"/>
      <c r="C58" s="188"/>
      <c r="D58" s="188"/>
      <c r="E58" s="188"/>
      <c r="F58" s="188"/>
      <c r="G58" s="138"/>
      <c r="H58" s="188"/>
      <c r="I58" s="188"/>
      <c r="J58" s="26"/>
      <c r="N58" s="250"/>
      <c r="O58" s="250"/>
    </row>
    <row r="59" spans="1:15" x14ac:dyDescent="0.25">
      <c r="A59" s="136" t="s">
        <v>121</v>
      </c>
      <c r="B59" s="139"/>
      <c r="C59" s="188">
        <v>3196165</v>
      </c>
      <c r="D59" s="188"/>
      <c r="E59" s="188">
        <v>2426731</v>
      </c>
      <c r="F59" s="188"/>
      <c r="G59" s="146">
        <v>2095687</v>
      </c>
      <c r="H59" s="188"/>
      <c r="I59" s="188">
        <v>769434</v>
      </c>
      <c r="J59" s="26"/>
      <c r="N59" s="250"/>
      <c r="O59" s="250"/>
    </row>
    <row r="60" spans="1:15" x14ac:dyDescent="0.25">
      <c r="A60" s="136" t="s">
        <v>51</v>
      </c>
      <c r="B60" s="139"/>
      <c r="C60" s="188">
        <v>1381193</v>
      </c>
      <c r="D60" s="139"/>
      <c r="E60" s="188"/>
      <c r="F60" s="139"/>
      <c r="G60" s="146"/>
      <c r="H60" s="139"/>
      <c r="I60" s="188">
        <v>1381193</v>
      </c>
      <c r="J60" s="26"/>
      <c r="N60" s="250"/>
      <c r="O60" s="250"/>
    </row>
    <row r="61" spans="1:15" x14ac:dyDescent="0.25">
      <c r="A61" s="136" t="s">
        <v>122</v>
      </c>
      <c r="B61" s="139"/>
      <c r="C61" s="188">
        <v>87033</v>
      </c>
      <c r="D61" s="188"/>
      <c r="E61" s="188">
        <v>49452</v>
      </c>
      <c r="F61" s="188"/>
      <c r="G61" s="146">
        <v>62448</v>
      </c>
      <c r="H61" s="188"/>
      <c r="I61" s="188">
        <v>37581</v>
      </c>
      <c r="J61" s="26"/>
      <c r="N61" s="250"/>
      <c r="O61" s="250"/>
    </row>
    <row r="62" spans="1:15" x14ac:dyDescent="0.25">
      <c r="A62" s="136" t="s">
        <v>52</v>
      </c>
      <c r="B62" s="139"/>
      <c r="C62" s="188">
        <v>823014</v>
      </c>
      <c r="D62" s="139"/>
      <c r="E62" s="188"/>
      <c r="F62" s="139"/>
      <c r="G62" s="138" t="s">
        <v>148</v>
      </c>
      <c r="H62" s="139"/>
      <c r="I62" s="188">
        <v>823014</v>
      </c>
      <c r="J62" s="26"/>
      <c r="N62" s="250"/>
      <c r="O62" s="250"/>
    </row>
    <row r="63" spans="1:15" x14ac:dyDescent="0.25">
      <c r="A63" s="136" t="s">
        <v>123</v>
      </c>
      <c r="B63" s="139"/>
      <c r="C63" s="188"/>
      <c r="D63" s="139"/>
      <c r="E63" s="188"/>
      <c r="F63" s="139"/>
      <c r="G63" s="138"/>
      <c r="H63" s="139"/>
      <c r="I63" s="188"/>
      <c r="J63" s="26"/>
      <c r="N63" s="250"/>
      <c r="O63" s="250"/>
    </row>
    <row r="64" spans="1:15" x14ac:dyDescent="0.25">
      <c r="A64" s="136" t="s">
        <v>124</v>
      </c>
      <c r="B64" s="139"/>
      <c r="C64" s="188"/>
      <c r="D64" s="139"/>
      <c r="E64" s="188"/>
      <c r="F64" s="139"/>
      <c r="G64" s="138"/>
      <c r="H64" s="139"/>
      <c r="I64" s="188"/>
      <c r="J64" s="26"/>
      <c r="N64" s="250"/>
      <c r="O64" s="250"/>
    </row>
    <row r="65" spans="1:15" x14ac:dyDescent="0.25">
      <c r="A65" s="136" t="s">
        <v>107</v>
      </c>
      <c r="B65" s="139"/>
      <c r="C65" s="188">
        <v>187541</v>
      </c>
      <c r="D65" s="139"/>
      <c r="E65" s="188">
        <v>179721</v>
      </c>
      <c r="F65" s="139"/>
      <c r="G65" s="138">
        <v>179721</v>
      </c>
      <c r="H65" s="139"/>
      <c r="I65" s="188">
        <v>7820</v>
      </c>
      <c r="J65" s="26"/>
      <c r="N65" s="250"/>
      <c r="O65" s="250"/>
    </row>
    <row r="66" spans="1:15" x14ac:dyDescent="0.25">
      <c r="A66" s="136" t="s">
        <v>48</v>
      </c>
      <c r="B66" s="139"/>
      <c r="C66" s="188"/>
      <c r="D66" s="139"/>
      <c r="E66" s="188"/>
      <c r="F66" s="139"/>
      <c r="G66" s="138"/>
      <c r="H66" s="139"/>
      <c r="I66" s="188"/>
      <c r="J66" s="26"/>
      <c r="N66" s="250"/>
      <c r="O66" s="250"/>
    </row>
    <row r="67" spans="1:15" x14ac:dyDescent="0.25">
      <c r="A67" s="147" t="s">
        <v>53</v>
      </c>
      <c r="B67" s="210"/>
      <c r="C67" s="246">
        <f>SUM(C57:C66)</f>
        <v>5709233</v>
      </c>
      <c r="D67" s="190"/>
      <c r="E67" s="246">
        <f>SUM(E57:E66)</f>
        <v>2658624.8644643533</v>
      </c>
      <c r="F67" s="190"/>
      <c r="G67" s="138">
        <f>SUM(G57:G66)</f>
        <v>2340576.8644643533</v>
      </c>
      <c r="H67" s="190"/>
      <c r="I67" s="246">
        <f>SUM(I57:I66)</f>
        <v>3050608.1355356467</v>
      </c>
      <c r="J67" s="27"/>
      <c r="N67" s="250"/>
      <c r="O67" s="250"/>
    </row>
    <row r="68" spans="1:15" x14ac:dyDescent="0.25">
      <c r="A68" s="211" t="s">
        <v>54</v>
      </c>
      <c r="B68" s="208"/>
      <c r="C68" s="191">
        <f>C55+C67</f>
        <v>5909654</v>
      </c>
      <c r="D68" s="191"/>
      <c r="E68" s="191">
        <f>E55+E67</f>
        <v>2766670.8644643533</v>
      </c>
      <c r="F68" s="191"/>
      <c r="G68" s="171">
        <f>G55+G67</f>
        <v>2448622.8644643533</v>
      </c>
      <c r="H68" s="191"/>
      <c r="I68" s="191">
        <f>I55+I67</f>
        <v>3142983.1355356467</v>
      </c>
      <c r="J68" s="28"/>
      <c r="N68" s="250"/>
      <c r="O68" s="250"/>
    </row>
    <row r="69" spans="1:15" x14ac:dyDescent="0.25">
      <c r="A69" s="147" t="s">
        <v>55</v>
      </c>
      <c r="B69" s="139"/>
      <c r="C69" s="188"/>
      <c r="D69" s="139"/>
      <c r="E69" s="139"/>
      <c r="F69" s="139"/>
      <c r="G69" s="212"/>
      <c r="H69" s="139"/>
      <c r="I69" s="139"/>
      <c r="J69" s="26"/>
    </row>
    <row r="70" spans="1:15" x14ac:dyDescent="0.25">
      <c r="A70" s="136" t="s">
        <v>56</v>
      </c>
      <c r="B70" s="139"/>
      <c r="C70" s="188">
        <v>166268</v>
      </c>
      <c r="D70" s="139"/>
      <c r="E70" s="139"/>
      <c r="F70" s="139"/>
      <c r="G70" s="212"/>
      <c r="H70" s="139"/>
      <c r="I70" s="139"/>
      <c r="J70" s="26"/>
    </row>
    <row r="71" spans="1:15" x14ac:dyDescent="0.25">
      <c r="A71" s="136" t="s">
        <v>57</v>
      </c>
      <c r="B71" s="139"/>
      <c r="C71" s="188">
        <v>127832</v>
      </c>
      <c r="D71" s="139"/>
      <c r="E71" s="139"/>
      <c r="F71" s="139"/>
      <c r="G71" s="212"/>
      <c r="H71" s="139"/>
      <c r="I71" s="139"/>
      <c r="J71" s="26"/>
    </row>
    <row r="72" spans="1:15" ht="14.25" customHeight="1" x14ac:dyDescent="0.25">
      <c r="A72" s="136" t="s">
        <v>58</v>
      </c>
      <c r="B72" s="139"/>
      <c r="C72" s="188">
        <v>62005</v>
      </c>
      <c r="D72" s="139"/>
      <c r="E72" s="139"/>
      <c r="F72" s="139"/>
      <c r="G72" s="212"/>
      <c r="H72" s="139"/>
      <c r="I72" s="139"/>
      <c r="J72" s="26"/>
    </row>
    <row r="73" spans="1:15" ht="16.5" customHeight="1" x14ac:dyDescent="0.25">
      <c r="A73" s="266" t="s">
        <v>21</v>
      </c>
      <c r="B73" s="267"/>
      <c r="C73" s="188"/>
      <c r="D73" s="139"/>
      <c r="E73" s="139"/>
      <c r="F73" s="139"/>
      <c r="G73" s="212"/>
      <c r="H73" s="139"/>
      <c r="I73" s="139"/>
      <c r="J73" s="26"/>
    </row>
    <row r="74" spans="1:15" ht="12.75" customHeight="1" x14ac:dyDescent="0.25">
      <c r="A74" s="213" t="s">
        <v>59</v>
      </c>
      <c r="B74" s="139"/>
      <c r="C74" s="190">
        <f>SUM(C70:C73)</f>
        <v>356105</v>
      </c>
      <c r="D74" s="139"/>
      <c r="E74" s="139"/>
      <c r="F74" s="139"/>
      <c r="G74" s="212"/>
      <c r="H74" s="139"/>
      <c r="I74" s="139"/>
      <c r="J74" s="26"/>
    </row>
    <row r="75" spans="1:15" x14ac:dyDescent="0.25">
      <c r="A75" s="147" t="s">
        <v>60</v>
      </c>
      <c r="B75" s="139"/>
      <c r="C75" s="188"/>
      <c r="D75" s="139"/>
      <c r="E75" s="139"/>
      <c r="F75" s="139"/>
      <c r="G75" s="212"/>
      <c r="H75" s="139"/>
      <c r="I75" s="139"/>
      <c r="J75" s="26"/>
    </row>
    <row r="76" spans="1:15" x14ac:dyDescent="0.25">
      <c r="A76" s="136" t="s">
        <v>57</v>
      </c>
      <c r="B76" s="139"/>
      <c r="C76" s="188">
        <v>2722895</v>
      </c>
      <c r="D76" s="139"/>
      <c r="E76" s="139"/>
      <c r="F76" s="139"/>
      <c r="G76" s="212"/>
      <c r="H76" s="139"/>
      <c r="I76" s="139"/>
      <c r="J76" s="26"/>
    </row>
    <row r="77" spans="1:15" x14ac:dyDescent="0.25">
      <c r="A77" s="136" t="s">
        <v>58</v>
      </c>
      <c r="B77" s="139"/>
      <c r="C77" s="188">
        <v>3623</v>
      </c>
      <c r="D77" s="139"/>
      <c r="E77" s="139"/>
      <c r="F77" s="139"/>
      <c r="G77" s="212"/>
      <c r="H77" s="139"/>
      <c r="I77" s="139"/>
      <c r="J77" s="26"/>
    </row>
    <row r="78" spans="1:15" ht="15.75" customHeight="1" x14ac:dyDescent="0.25">
      <c r="A78" s="266" t="s">
        <v>21</v>
      </c>
      <c r="B78" s="267"/>
      <c r="C78" s="188">
        <v>1132745</v>
      </c>
      <c r="D78" s="139"/>
      <c r="E78" s="139"/>
      <c r="F78" s="139"/>
      <c r="G78" s="212"/>
      <c r="H78" s="139"/>
      <c r="I78" s="139"/>
      <c r="J78" s="26"/>
    </row>
    <row r="79" spans="1:15" ht="15" customHeight="1" x14ac:dyDescent="0.25">
      <c r="A79" s="147" t="s">
        <v>61</v>
      </c>
      <c r="B79" s="139"/>
      <c r="C79" s="190">
        <f>SUM(C76:C78)</f>
        <v>3859263</v>
      </c>
      <c r="D79" s="139"/>
      <c r="E79" s="139"/>
      <c r="F79" s="139"/>
      <c r="G79" s="212"/>
      <c r="H79" s="139"/>
      <c r="I79" s="139"/>
      <c r="J79" s="26"/>
    </row>
    <row r="80" spans="1:15" ht="15" customHeight="1" x14ac:dyDescent="0.25">
      <c r="A80" s="211" t="s">
        <v>62</v>
      </c>
      <c r="B80" s="207"/>
      <c r="C80" s="191">
        <f>C74+C79</f>
        <v>4215368</v>
      </c>
      <c r="D80" s="207"/>
      <c r="E80" s="207"/>
      <c r="F80" s="207"/>
      <c r="G80" s="214"/>
      <c r="H80" s="207"/>
      <c r="I80" s="207"/>
      <c r="J80" s="28"/>
    </row>
    <row r="81" spans="1:10" x14ac:dyDescent="0.25">
      <c r="A81" s="149" t="s">
        <v>63</v>
      </c>
      <c r="B81" s="215"/>
      <c r="C81" s="127">
        <f>C68-C80</f>
        <v>1694286</v>
      </c>
      <c r="D81" s="215"/>
      <c r="E81" s="215"/>
      <c r="F81" s="215"/>
      <c r="G81" s="127"/>
      <c r="H81" s="215"/>
      <c r="I81" s="215"/>
      <c r="J81" s="29"/>
    </row>
    <row r="82" spans="1:10" x14ac:dyDescent="0.25">
      <c r="A82" s="147" t="s">
        <v>64</v>
      </c>
      <c r="B82" s="139"/>
      <c r="C82" s="188"/>
      <c r="D82" s="139"/>
      <c r="E82" s="139"/>
      <c r="F82" s="139"/>
      <c r="G82" s="212"/>
      <c r="H82" s="139"/>
      <c r="I82" s="139"/>
      <c r="J82" s="26"/>
    </row>
    <row r="83" spans="1:10" x14ac:dyDescent="0.25">
      <c r="A83" s="136" t="s">
        <v>65</v>
      </c>
      <c r="B83" s="139"/>
      <c r="C83" s="188">
        <v>254089</v>
      </c>
      <c r="D83" s="139"/>
      <c r="E83" s="139"/>
      <c r="F83" s="139"/>
      <c r="G83" s="212"/>
      <c r="H83" s="139"/>
      <c r="I83" s="139"/>
      <c r="J83" s="26"/>
    </row>
    <row r="84" spans="1:10" x14ac:dyDescent="0.25">
      <c r="A84" s="136" t="s">
        <v>66</v>
      </c>
      <c r="B84" s="139"/>
      <c r="C84" s="188">
        <v>-147615</v>
      </c>
      <c r="D84" s="139"/>
      <c r="E84" s="139"/>
      <c r="F84" s="139"/>
      <c r="G84" s="212"/>
      <c r="H84" s="139"/>
      <c r="I84" s="139"/>
      <c r="J84" s="26"/>
    </row>
    <row r="85" spans="1:10" x14ac:dyDescent="0.25">
      <c r="A85" s="136" t="s">
        <v>67</v>
      </c>
      <c r="B85" s="139"/>
      <c r="C85" s="188">
        <v>1587812</v>
      </c>
      <c r="D85" s="139"/>
      <c r="E85" s="139"/>
      <c r="F85" s="139"/>
      <c r="G85" s="212"/>
      <c r="H85" s="139"/>
      <c r="I85" s="139"/>
      <c r="J85" s="26"/>
    </row>
    <row r="86" spans="1:10" x14ac:dyDescent="0.25">
      <c r="A86" s="211" t="s">
        <v>68</v>
      </c>
      <c r="B86" s="207"/>
      <c r="C86" s="191">
        <f>SUM(C83:C85)</f>
        <v>1694286</v>
      </c>
      <c r="D86" s="207"/>
      <c r="E86" s="207"/>
      <c r="F86" s="207"/>
      <c r="G86" s="214"/>
      <c r="H86" s="207"/>
      <c r="I86" s="207"/>
      <c r="J86" s="28"/>
    </row>
    <row r="87" spans="1:10" x14ac:dyDescent="0.25">
      <c r="A87" s="147" t="s">
        <v>69</v>
      </c>
      <c r="B87" s="139"/>
      <c r="C87" s="188">
        <v>1532240</v>
      </c>
      <c r="D87" s="139"/>
      <c r="E87" s="139"/>
      <c r="F87" s="139"/>
      <c r="G87" s="212"/>
      <c r="H87" s="139"/>
      <c r="I87" s="139"/>
      <c r="J87" s="26"/>
    </row>
    <row r="88" spans="1:10" x14ac:dyDescent="0.25">
      <c r="A88" s="213" t="s">
        <v>70</v>
      </c>
      <c r="B88" s="139"/>
      <c r="C88" s="188"/>
      <c r="D88" s="139"/>
      <c r="E88" s="139"/>
      <c r="F88" s="139"/>
      <c r="G88" s="212"/>
      <c r="H88" s="139"/>
      <c r="I88" s="139"/>
      <c r="J88" s="26"/>
    </row>
    <row r="89" spans="1:10" x14ac:dyDescent="0.25">
      <c r="A89" s="136" t="s">
        <v>71</v>
      </c>
      <c r="B89" s="139"/>
      <c r="C89" s="188">
        <v>55572</v>
      </c>
      <c r="D89" s="139"/>
      <c r="E89" s="139"/>
      <c r="F89" s="139"/>
      <c r="G89" s="212"/>
      <c r="H89" s="139"/>
      <c r="I89" s="139"/>
      <c r="J89" s="26"/>
    </row>
    <row r="90" spans="1:10" x14ac:dyDescent="0.25">
      <c r="A90" s="136" t="s">
        <v>48</v>
      </c>
      <c r="B90" s="139"/>
      <c r="C90" s="188"/>
      <c r="D90" s="139"/>
      <c r="E90" s="139"/>
      <c r="F90" s="139"/>
      <c r="G90" s="212"/>
      <c r="H90" s="139"/>
      <c r="I90" s="139"/>
      <c r="J90" s="26"/>
    </row>
    <row r="91" spans="1:10" x14ac:dyDescent="0.25">
      <c r="A91" s="211" t="s">
        <v>118</v>
      </c>
      <c r="B91" s="207"/>
      <c r="C91" s="191">
        <f>SUM(C87:C90)</f>
        <v>1587812</v>
      </c>
      <c r="D91" s="207"/>
      <c r="E91" s="207"/>
      <c r="F91" s="207"/>
      <c r="G91" s="214"/>
      <c r="H91" s="207"/>
      <c r="I91" s="207"/>
      <c r="J91" s="28"/>
    </row>
    <row r="92" spans="1:10" x14ac:dyDescent="0.25">
      <c r="A92" s="268" t="s">
        <v>147</v>
      </c>
      <c r="B92" s="269"/>
      <c r="C92" s="269"/>
      <c r="D92" s="269"/>
      <c r="E92" s="269"/>
      <c r="F92" s="269"/>
      <c r="G92" s="269"/>
      <c r="H92" s="269"/>
      <c r="I92" s="269"/>
      <c r="J92" s="270"/>
    </row>
    <row r="93" spans="1:10" ht="15.75" thickBot="1" x14ac:dyDescent="0.3">
      <c r="A93" s="271"/>
      <c r="B93" s="272"/>
      <c r="C93" s="272"/>
      <c r="D93" s="272"/>
      <c r="E93" s="272"/>
      <c r="F93" s="272"/>
      <c r="G93" s="272"/>
      <c r="H93" s="272"/>
      <c r="I93" s="272"/>
      <c r="J93" s="273"/>
    </row>
    <row r="94" spans="1:10" ht="15" customHeight="1" thickTop="1" x14ac:dyDescent="0.25">
      <c r="A94" s="30"/>
    </row>
    <row r="95" spans="1:10" ht="15.75" thickBot="1" x14ac:dyDescent="0.3">
      <c r="A95" s="30"/>
    </row>
    <row r="96" spans="1:10" ht="24.75" customHeight="1" thickTop="1" x14ac:dyDescent="0.25">
      <c r="A96" s="84" t="s">
        <v>73</v>
      </c>
      <c r="B96" s="2"/>
      <c r="C96" s="2"/>
      <c r="D96" s="3"/>
      <c r="E96" s="3"/>
      <c r="F96" s="3"/>
      <c r="G96" s="4"/>
      <c r="H96" s="3"/>
      <c r="I96" s="3"/>
      <c r="J96" s="5"/>
    </row>
    <row r="97" spans="1:10" ht="22.5" customHeight="1" x14ac:dyDescent="0.25">
      <c r="A97" s="85"/>
      <c r="B97" s="83"/>
      <c r="C97" s="83"/>
      <c r="D97" s="259" t="s">
        <v>9</v>
      </c>
      <c r="E97" s="259"/>
      <c r="F97" s="259"/>
      <c r="G97" s="260"/>
      <c r="H97" s="274" t="s">
        <v>10</v>
      </c>
      <c r="I97" s="275"/>
      <c r="J97" s="7"/>
    </row>
    <row r="98" spans="1:10" ht="7.5" customHeight="1" x14ac:dyDescent="0.25">
      <c r="A98" s="85"/>
      <c r="B98" s="83"/>
      <c r="C98" s="9"/>
      <c r="D98" s="9"/>
      <c r="E98" s="9"/>
      <c r="F98" s="9"/>
      <c r="G98" s="10"/>
      <c r="H98" s="83"/>
      <c r="I98" s="83"/>
      <c r="J98" s="7"/>
    </row>
    <row r="99" spans="1:10" ht="18" x14ac:dyDescent="0.25">
      <c r="A99" s="86"/>
      <c r="B99" s="11"/>
      <c r="C99" s="12"/>
      <c r="D99" s="259" t="s">
        <v>11</v>
      </c>
      <c r="E99" s="259"/>
      <c r="F99" s="259"/>
      <c r="G99" s="260"/>
      <c r="H99" s="261">
        <v>43281</v>
      </c>
      <c r="I99" s="262"/>
      <c r="J99" s="7"/>
    </row>
    <row r="100" spans="1:10" ht="22.5" customHeight="1" x14ac:dyDescent="0.25">
      <c r="A100" s="86"/>
      <c r="B100" s="11"/>
      <c r="C100" s="13"/>
      <c r="D100" s="13"/>
      <c r="E100" s="13"/>
      <c r="F100" s="13"/>
      <c r="G100" s="14"/>
      <c r="H100" s="13"/>
      <c r="I100" s="13"/>
      <c r="J100" s="7"/>
    </row>
    <row r="101" spans="1:10" x14ac:dyDescent="0.25">
      <c r="A101" s="87"/>
      <c r="B101" s="24"/>
      <c r="C101" s="24"/>
      <c r="D101" s="24"/>
      <c r="E101" s="76"/>
      <c r="F101" s="76"/>
      <c r="G101" s="76"/>
      <c r="H101" s="76"/>
      <c r="I101" s="76"/>
      <c r="J101" s="77"/>
    </row>
    <row r="102" spans="1:10" ht="13.5" customHeight="1" x14ac:dyDescent="0.25">
      <c r="A102" s="154"/>
      <c r="B102" s="155"/>
      <c r="C102" s="102"/>
      <c r="D102" s="156"/>
      <c r="E102" s="156"/>
      <c r="F102" s="156"/>
      <c r="G102" s="156"/>
      <c r="H102" s="156"/>
      <c r="I102" s="263" t="s">
        <v>12</v>
      </c>
      <c r="J102" s="264"/>
    </row>
    <row r="103" spans="1:10" ht="12" customHeight="1" x14ac:dyDescent="0.25">
      <c r="A103" s="154"/>
      <c r="B103" s="155"/>
      <c r="C103" s="102"/>
      <c r="D103" s="157"/>
      <c r="E103" s="157"/>
      <c r="F103" s="157"/>
      <c r="G103" s="157"/>
      <c r="H103" s="157"/>
      <c r="I103" s="263" t="s">
        <v>15</v>
      </c>
      <c r="J103" s="264"/>
    </row>
    <row r="104" spans="1:10" ht="12" customHeight="1" x14ac:dyDescent="0.25">
      <c r="A104" s="147" t="s">
        <v>74</v>
      </c>
      <c r="B104" s="139"/>
      <c r="C104" s="139"/>
      <c r="D104" s="139"/>
      <c r="E104" s="139"/>
      <c r="F104" s="139"/>
      <c r="G104" s="139"/>
      <c r="H104" s="139"/>
      <c r="I104" s="139"/>
      <c r="J104" s="158"/>
    </row>
    <row r="105" spans="1:10" x14ac:dyDescent="0.25">
      <c r="A105" s="229" t="s">
        <v>75</v>
      </c>
      <c r="B105" s="139"/>
      <c r="C105" s="139"/>
      <c r="D105" s="139"/>
      <c r="E105" s="139"/>
      <c r="F105" s="139"/>
      <c r="G105" s="139"/>
      <c r="H105" s="139"/>
      <c r="I105" s="139"/>
      <c r="J105" s="158"/>
    </row>
    <row r="106" spans="1:10" x14ac:dyDescent="0.25">
      <c r="A106" s="136" t="s">
        <v>76</v>
      </c>
      <c r="B106" s="139"/>
      <c r="C106" s="139"/>
      <c r="D106" s="139"/>
      <c r="E106" s="139"/>
      <c r="F106" s="139"/>
      <c r="G106" s="139"/>
      <c r="H106" s="139"/>
      <c r="I106" s="236">
        <v>818846.92558799998</v>
      </c>
      <c r="J106" s="158"/>
    </row>
    <row r="107" spans="1:10" x14ac:dyDescent="0.25">
      <c r="A107" s="136" t="s">
        <v>77</v>
      </c>
      <c r="B107" s="139"/>
      <c r="C107" s="139"/>
      <c r="D107" s="139"/>
      <c r="E107" s="139"/>
      <c r="F107" s="139"/>
      <c r="G107" s="139"/>
      <c r="H107" s="139"/>
      <c r="I107" s="236">
        <v>3901.4599499999999</v>
      </c>
      <c r="J107" s="158"/>
    </row>
    <row r="108" spans="1:10" x14ac:dyDescent="0.25">
      <c r="A108" s="229" t="s">
        <v>78</v>
      </c>
      <c r="B108" s="139"/>
      <c r="C108" s="139"/>
      <c r="D108" s="139"/>
      <c r="E108" s="139"/>
      <c r="F108" s="139"/>
      <c r="G108" s="139"/>
      <c r="H108" s="139"/>
      <c r="I108" s="236"/>
      <c r="J108" s="158"/>
    </row>
    <row r="109" spans="1:10" x14ac:dyDescent="0.25">
      <c r="A109" s="136" t="s">
        <v>79</v>
      </c>
      <c r="B109" s="139"/>
      <c r="C109" s="139"/>
      <c r="D109" s="139"/>
      <c r="E109" s="139"/>
      <c r="F109" s="139"/>
      <c r="G109" s="139"/>
      <c r="H109" s="139"/>
      <c r="I109" s="236">
        <v>-280249.13492371433</v>
      </c>
      <c r="J109" s="158"/>
    </row>
    <row r="110" spans="1:10" x14ac:dyDescent="0.25">
      <c r="A110" s="136" t="s">
        <v>80</v>
      </c>
      <c r="B110" s="139"/>
      <c r="C110" s="139"/>
      <c r="D110" s="139"/>
      <c r="E110" s="139"/>
      <c r="F110" s="139"/>
      <c r="G110" s="139"/>
      <c r="H110" s="139"/>
      <c r="I110" s="236">
        <v>-289401.14193000016</v>
      </c>
      <c r="J110" s="158"/>
    </row>
    <row r="111" spans="1:10" x14ac:dyDescent="0.25">
      <c r="A111" s="136" t="s">
        <v>81</v>
      </c>
      <c r="B111" s="139"/>
      <c r="C111" s="139"/>
      <c r="D111" s="139"/>
      <c r="E111" s="139"/>
      <c r="F111" s="139"/>
      <c r="G111" s="139"/>
      <c r="H111" s="139"/>
      <c r="I111" s="236">
        <v>-42482.29731428565</v>
      </c>
      <c r="J111" s="158"/>
    </row>
    <row r="112" spans="1:10" x14ac:dyDescent="0.25">
      <c r="A112" s="211" t="s">
        <v>82</v>
      </c>
      <c r="B112" s="207"/>
      <c r="C112" s="207"/>
      <c r="D112" s="207"/>
      <c r="E112" s="207"/>
      <c r="F112" s="207"/>
      <c r="G112" s="207"/>
      <c r="H112" s="207"/>
      <c r="I112" s="191">
        <f>SUM(I106:I111)</f>
        <v>210615.81136999989</v>
      </c>
      <c r="J112" s="159"/>
    </row>
    <row r="113" spans="1:10" x14ac:dyDescent="0.25">
      <c r="A113" s="147" t="s">
        <v>83</v>
      </c>
      <c r="B113" s="139"/>
      <c r="C113" s="139"/>
      <c r="D113" s="139"/>
      <c r="E113" s="139"/>
      <c r="F113" s="139"/>
      <c r="G113" s="139"/>
      <c r="H113" s="139"/>
      <c r="I113" s="139"/>
      <c r="J113" s="158"/>
    </row>
    <row r="114" spans="1:10" x14ac:dyDescent="0.25">
      <c r="A114" s="229" t="s">
        <v>75</v>
      </c>
      <c r="B114" s="139"/>
      <c r="C114" s="139"/>
      <c r="D114" s="139"/>
      <c r="E114" s="139"/>
      <c r="F114" s="139"/>
      <c r="G114" s="139"/>
      <c r="H114" s="139"/>
      <c r="I114" s="188"/>
      <c r="J114" s="158"/>
    </row>
    <row r="115" spans="1:10" x14ac:dyDescent="0.25">
      <c r="A115" s="136" t="s">
        <v>84</v>
      </c>
      <c r="B115" s="139"/>
      <c r="C115" s="139"/>
      <c r="D115" s="139"/>
      <c r="E115" s="139"/>
      <c r="F115" s="139"/>
      <c r="G115" s="139"/>
      <c r="H115" s="139"/>
      <c r="I115" s="236">
        <v>51.244600000000013</v>
      </c>
      <c r="J115" s="158"/>
    </row>
    <row r="116" spans="1:10" x14ac:dyDescent="0.25">
      <c r="A116" s="136" t="s">
        <v>48</v>
      </c>
      <c r="B116" s="139"/>
      <c r="C116" s="139"/>
      <c r="D116" s="139"/>
      <c r="E116" s="139"/>
      <c r="F116" s="139"/>
      <c r="G116" s="139"/>
      <c r="H116" s="139"/>
      <c r="I116" s="139"/>
      <c r="J116" s="158"/>
    </row>
    <row r="117" spans="1:10" x14ac:dyDescent="0.25">
      <c r="A117" s="229" t="s">
        <v>78</v>
      </c>
      <c r="B117" s="139"/>
      <c r="C117" s="139"/>
      <c r="D117" s="139"/>
      <c r="E117" s="139"/>
      <c r="F117" s="139"/>
      <c r="G117" s="139"/>
      <c r="H117" s="139"/>
      <c r="I117" s="139"/>
      <c r="J117" s="158"/>
    </row>
    <row r="118" spans="1:10" x14ac:dyDescent="0.25">
      <c r="A118" s="136" t="s">
        <v>85</v>
      </c>
      <c r="B118" s="139"/>
      <c r="C118" s="139"/>
      <c r="D118" s="139"/>
      <c r="E118" s="139"/>
      <c r="F118" s="139"/>
      <c r="G118" s="139"/>
      <c r="H118" s="139"/>
      <c r="I118" s="236">
        <v>-351035.82615000091</v>
      </c>
      <c r="J118" s="158"/>
    </row>
    <row r="119" spans="1:10" x14ac:dyDescent="0.25">
      <c r="A119" s="136" t="s">
        <v>48</v>
      </c>
      <c r="B119" s="139"/>
      <c r="C119" s="139"/>
      <c r="D119" s="139"/>
      <c r="E119" s="139"/>
      <c r="F119" s="139"/>
      <c r="G119" s="139"/>
      <c r="H119" s="139"/>
      <c r="I119" s="236"/>
      <c r="J119" s="158"/>
    </row>
    <row r="120" spans="1:10" x14ac:dyDescent="0.25">
      <c r="A120" s="211" t="s">
        <v>86</v>
      </c>
      <c r="B120" s="207"/>
      <c r="C120" s="207"/>
      <c r="D120" s="207"/>
      <c r="E120" s="207"/>
      <c r="F120" s="207"/>
      <c r="G120" s="207"/>
      <c r="H120" s="207"/>
      <c r="I120" s="191">
        <f>SUM(I115:I119)</f>
        <v>-350984.58155000093</v>
      </c>
      <c r="J120" s="159"/>
    </row>
    <row r="121" spans="1:10" x14ac:dyDescent="0.25">
      <c r="A121" s="147" t="s">
        <v>87</v>
      </c>
      <c r="B121" s="139"/>
      <c r="C121" s="139"/>
      <c r="D121" s="139"/>
      <c r="E121" s="139"/>
      <c r="F121" s="139"/>
      <c r="G121" s="139"/>
      <c r="H121" s="139"/>
      <c r="I121" s="139"/>
      <c r="J121" s="158"/>
    </row>
    <row r="122" spans="1:10" x14ac:dyDescent="0.25">
      <c r="A122" s="229" t="s">
        <v>75</v>
      </c>
      <c r="B122" s="139"/>
      <c r="C122" s="139"/>
      <c r="D122" s="139"/>
      <c r="E122" s="139"/>
      <c r="F122" s="139"/>
      <c r="G122" s="139"/>
      <c r="H122" s="139"/>
      <c r="I122" s="139"/>
      <c r="J122" s="158"/>
    </row>
    <row r="123" spans="1:10" x14ac:dyDescent="0.25">
      <c r="A123" s="136" t="s">
        <v>88</v>
      </c>
      <c r="B123" s="139"/>
      <c r="C123" s="139"/>
      <c r="D123" s="139"/>
      <c r="E123" s="139"/>
      <c r="F123" s="139"/>
      <c r="G123" s="139"/>
      <c r="H123" s="139"/>
      <c r="I123" s="188">
        <v>995340.63040999998</v>
      </c>
      <c r="J123" s="158"/>
    </row>
    <row r="124" spans="1:10" x14ac:dyDescent="0.25">
      <c r="A124" s="136" t="s">
        <v>142</v>
      </c>
      <c r="B124" s="139"/>
      <c r="C124" s="139"/>
      <c r="D124" s="139"/>
      <c r="E124" s="139"/>
      <c r="F124" s="139"/>
      <c r="G124" s="139"/>
      <c r="H124" s="139"/>
      <c r="I124" s="188"/>
      <c r="J124" s="158"/>
    </row>
    <row r="125" spans="1:10" x14ac:dyDescent="0.25">
      <c r="A125" s="136" t="s">
        <v>143</v>
      </c>
      <c r="B125" s="139"/>
      <c r="C125" s="139"/>
      <c r="D125" s="139"/>
      <c r="E125" s="139"/>
      <c r="F125" s="139"/>
      <c r="G125" s="139"/>
      <c r="H125" s="139"/>
      <c r="I125" s="188"/>
      <c r="J125" s="158"/>
    </row>
    <row r="126" spans="1:10" x14ac:dyDescent="0.25">
      <c r="A126" s="136" t="s">
        <v>48</v>
      </c>
      <c r="B126" s="139"/>
      <c r="C126" s="139"/>
      <c r="D126" s="139"/>
      <c r="E126" s="139"/>
      <c r="F126" s="139"/>
      <c r="G126" s="139"/>
      <c r="H126" s="139"/>
      <c r="I126" s="188"/>
      <c r="J126" s="158"/>
    </row>
    <row r="127" spans="1:10" x14ac:dyDescent="0.25">
      <c r="A127" s="229" t="s">
        <v>78</v>
      </c>
      <c r="B127" s="139"/>
      <c r="C127" s="139"/>
      <c r="D127" s="139"/>
      <c r="E127" s="139"/>
      <c r="F127" s="139"/>
      <c r="G127" s="139"/>
      <c r="H127" s="139"/>
      <c r="I127" s="188"/>
      <c r="J127" s="158"/>
    </row>
    <row r="128" spans="1:10" x14ac:dyDescent="0.25">
      <c r="A128" s="136" t="s">
        <v>89</v>
      </c>
      <c r="B128" s="139"/>
      <c r="C128" s="139"/>
      <c r="D128" s="139"/>
      <c r="E128" s="139"/>
      <c r="F128" s="139"/>
      <c r="G128" s="139"/>
      <c r="H128" s="139"/>
      <c r="I128" s="188">
        <v>-645000</v>
      </c>
      <c r="J128" s="158"/>
    </row>
    <row r="129" spans="1:10" x14ac:dyDescent="0.25">
      <c r="A129" s="136" t="s">
        <v>90</v>
      </c>
      <c r="B129" s="139"/>
      <c r="C129" s="139"/>
      <c r="D129" s="139"/>
      <c r="E129" s="139"/>
      <c r="F129" s="139"/>
      <c r="G129" s="139"/>
      <c r="H129" s="139"/>
      <c r="I129" s="188">
        <v>-172999.90000000002</v>
      </c>
      <c r="J129" s="158"/>
    </row>
    <row r="130" spans="1:10" x14ac:dyDescent="0.25">
      <c r="A130" s="136" t="s">
        <v>132</v>
      </c>
      <c r="B130" s="139"/>
      <c r="C130" s="139"/>
      <c r="D130" s="139"/>
      <c r="E130" s="139"/>
      <c r="F130" s="139"/>
      <c r="G130" s="139"/>
      <c r="H130" s="139"/>
      <c r="I130" s="188"/>
      <c r="J130" s="158"/>
    </row>
    <row r="131" spans="1:10" x14ac:dyDescent="0.25">
      <c r="A131" s="136" t="s">
        <v>48</v>
      </c>
      <c r="B131" s="139"/>
      <c r="C131" s="139"/>
      <c r="D131" s="139"/>
      <c r="E131" s="139"/>
      <c r="F131" s="139"/>
      <c r="G131" s="139"/>
      <c r="H131" s="139"/>
      <c r="I131" s="188">
        <v>-144.65940000000001</v>
      </c>
      <c r="J131" s="158"/>
    </row>
    <row r="132" spans="1:10" x14ac:dyDescent="0.25">
      <c r="A132" s="211" t="s">
        <v>91</v>
      </c>
      <c r="B132" s="207"/>
      <c r="C132" s="207"/>
      <c r="D132" s="207"/>
      <c r="E132" s="207"/>
      <c r="F132" s="207"/>
      <c r="G132" s="207"/>
      <c r="H132" s="207"/>
      <c r="I132" s="191">
        <f>SUM(I123:I131)</f>
        <v>177196.07100999996</v>
      </c>
      <c r="J132" s="159"/>
    </row>
    <row r="133" spans="1:10" x14ac:dyDescent="0.25">
      <c r="A133" s="231" t="s">
        <v>92</v>
      </c>
      <c r="B133" s="215"/>
      <c r="C133" s="215"/>
      <c r="D133" s="215"/>
      <c r="E133" s="215"/>
      <c r="F133" s="215"/>
      <c r="G133" s="215"/>
      <c r="H133" s="215"/>
      <c r="I133" s="127">
        <f>I112+I120+I132</f>
        <v>36827.300829998916</v>
      </c>
      <c r="J133" s="160"/>
    </row>
    <row r="134" spans="1:10" x14ac:dyDescent="0.25">
      <c r="A134" s="229" t="s">
        <v>93</v>
      </c>
      <c r="B134" s="139"/>
      <c r="C134" s="139"/>
      <c r="D134" s="139"/>
      <c r="E134" s="139"/>
      <c r="F134" s="139"/>
      <c r="G134" s="139"/>
      <c r="H134" s="139"/>
      <c r="I134" s="188">
        <v>76276</v>
      </c>
      <c r="J134" s="158"/>
    </row>
    <row r="135" spans="1:10" ht="15.75" thickBot="1" x14ac:dyDescent="0.3">
      <c r="A135" s="237" t="s">
        <v>94</v>
      </c>
      <c r="B135" s="228"/>
      <c r="C135" s="228"/>
      <c r="D135" s="228"/>
      <c r="E135" s="228"/>
      <c r="F135" s="228"/>
      <c r="G135" s="228"/>
      <c r="H135" s="228"/>
      <c r="I135" s="165">
        <f>SUM(I133:I134)</f>
        <v>113103.30082999892</v>
      </c>
      <c r="J135" s="162"/>
    </row>
    <row r="136" spans="1:10" ht="15.75" thickTop="1" x14ac:dyDescent="0.25"/>
  </sheetData>
  <mergeCells count="22">
    <mergeCell ref="E46:G46"/>
    <mergeCell ref="D2:G2"/>
    <mergeCell ref="H2:I2"/>
    <mergeCell ref="D4:G4"/>
    <mergeCell ref="H4:I4"/>
    <mergeCell ref="E7:G7"/>
    <mergeCell ref="E8:G8"/>
    <mergeCell ref="A36:J37"/>
    <mergeCell ref="D41:G41"/>
    <mergeCell ref="H41:I41"/>
    <mergeCell ref="D43:G43"/>
    <mergeCell ref="H43:I43"/>
    <mergeCell ref="A73:B73"/>
    <mergeCell ref="A78:B78"/>
    <mergeCell ref="A92:J93"/>
    <mergeCell ref="D97:G97"/>
    <mergeCell ref="H97:I97"/>
    <mergeCell ref="D99:G99"/>
    <mergeCell ref="H99:I99"/>
    <mergeCell ref="I102:J102"/>
    <mergeCell ref="I103:J103"/>
    <mergeCell ref="E47:G47"/>
  </mergeCells>
  <pageMargins left="0.74803149606299213" right="0.74803149606299213" top="0.59055118110236227" bottom="0.59055118110236227" header="0.51181102362204722" footer="0.51181102362204722"/>
  <pageSetup paperSize="8" scale="55" orientation="portrait" r:id="rId1"/>
  <rowBreaks count="2" manualBreakCount="2">
    <brk id="38" max="16383" man="1"/>
    <brk id="9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3"/>
  <sheetViews>
    <sheetView topLeftCell="A103" workbookViewId="0"/>
  </sheetViews>
  <sheetFormatPr defaultRowHeight="15" x14ac:dyDescent="0.25"/>
  <cols>
    <col min="1" max="1" width="39.42578125" customWidth="1"/>
    <col min="2" max="2" width="2.140625" customWidth="1"/>
    <col min="3" max="3" width="28.42578125" customWidth="1"/>
    <col min="4" max="4" width="2.140625" customWidth="1"/>
    <col min="5" max="5" width="28.42578125" customWidth="1"/>
    <col min="6" max="6" width="2.140625" customWidth="1"/>
    <col min="7" max="7" width="28.42578125" customWidth="1"/>
    <col min="8" max="8" width="2.140625" customWidth="1"/>
    <col min="9" max="9" width="5" customWidth="1"/>
    <col min="10" max="10" width="10.85546875" style="249" customWidth="1"/>
    <col min="11" max="11" width="11" style="249" customWidth="1"/>
    <col min="12" max="12" width="13.85546875" style="249" customWidth="1"/>
    <col min="13" max="14" width="9.140625" style="249"/>
  </cols>
  <sheetData>
    <row r="1" spans="1:11" ht="24.75" customHeight="1" thickTop="1" x14ac:dyDescent="0.25">
      <c r="A1" s="88" t="s">
        <v>95</v>
      </c>
      <c r="B1" s="45"/>
      <c r="C1" s="45"/>
      <c r="D1" s="46"/>
      <c r="E1" s="46"/>
      <c r="F1" s="46"/>
      <c r="G1" s="47"/>
      <c r="H1" s="48"/>
    </row>
    <row r="2" spans="1:11" ht="22.5" customHeight="1" x14ac:dyDescent="0.25">
      <c r="A2" s="89"/>
      <c r="B2" s="83"/>
      <c r="C2" s="83"/>
      <c r="D2" s="278" t="s">
        <v>9</v>
      </c>
      <c r="E2" s="278"/>
      <c r="F2" s="279"/>
      <c r="G2" s="32" t="s">
        <v>96</v>
      </c>
      <c r="H2" s="33"/>
    </row>
    <row r="3" spans="1:11" ht="7.5" customHeight="1" x14ac:dyDescent="0.25">
      <c r="A3" s="89"/>
      <c r="B3" s="83"/>
      <c r="C3" s="9"/>
      <c r="D3" s="9"/>
      <c r="E3" s="9"/>
      <c r="F3" s="9"/>
      <c r="G3" s="10"/>
      <c r="H3" s="34"/>
    </row>
    <row r="4" spans="1:11" ht="22.5" customHeight="1" x14ac:dyDescent="0.25">
      <c r="A4" s="90"/>
      <c r="B4" s="11"/>
      <c r="C4" s="12"/>
      <c r="D4" s="278" t="s">
        <v>11</v>
      </c>
      <c r="E4" s="278"/>
      <c r="F4" s="279"/>
      <c r="G4" s="35">
        <v>43281</v>
      </c>
      <c r="H4" s="36"/>
    </row>
    <row r="5" spans="1:11" ht="15" customHeight="1" x14ac:dyDescent="0.25">
      <c r="A5" s="90"/>
      <c r="B5" s="11"/>
      <c r="C5" s="13"/>
      <c r="D5" s="13"/>
      <c r="E5" s="13"/>
      <c r="F5" s="13"/>
      <c r="G5" s="14"/>
      <c r="H5" s="37"/>
    </row>
    <row r="6" spans="1:11" ht="12" customHeight="1" x14ac:dyDescent="0.25">
      <c r="A6" s="91"/>
      <c r="B6" s="38"/>
      <c r="C6" s="38"/>
      <c r="D6" s="38"/>
      <c r="E6" s="38"/>
      <c r="F6" s="38"/>
      <c r="G6" s="38"/>
      <c r="H6" s="39"/>
    </row>
    <row r="7" spans="1:11" ht="12" customHeight="1" x14ac:dyDescent="0.25">
      <c r="A7" s="202"/>
      <c r="B7" s="203"/>
      <c r="C7" s="185" t="s">
        <v>12</v>
      </c>
      <c r="D7" s="203"/>
      <c r="E7" s="185" t="s">
        <v>13</v>
      </c>
      <c r="F7" s="40"/>
      <c r="G7" s="185" t="s">
        <v>14</v>
      </c>
      <c r="H7" s="39"/>
    </row>
    <row r="8" spans="1:11" ht="12" customHeight="1" x14ac:dyDescent="0.25">
      <c r="A8" s="202"/>
      <c r="B8" s="203"/>
      <c r="C8" s="184" t="s">
        <v>15</v>
      </c>
      <c r="D8" s="203"/>
      <c r="E8" s="186" t="s">
        <v>16</v>
      </c>
      <c r="F8" s="41"/>
      <c r="G8" s="184" t="s">
        <v>15</v>
      </c>
      <c r="H8" s="39"/>
    </row>
    <row r="9" spans="1:11" x14ac:dyDescent="0.25">
      <c r="A9" s="103" t="s">
        <v>18</v>
      </c>
      <c r="B9" s="139"/>
      <c r="C9" s="188"/>
      <c r="D9" s="139"/>
      <c r="E9" s="139"/>
      <c r="F9" s="139"/>
      <c r="G9" s="139"/>
      <c r="H9" s="42"/>
    </row>
    <row r="10" spans="1:11" x14ac:dyDescent="0.25">
      <c r="A10" s="105" t="s">
        <v>136</v>
      </c>
      <c r="B10" s="139"/>
      <c r="C10" s="188">
        <v>439099</v>
      </c>
      <c r="D10" s="188"/>
      <c r="E10" s="188">
        <v>439099</v>
      </c>
      <c r="F10" s="139"/>
      <c r="G10" s="188"/>
      <c r="H10" s="42"/>
    </row>
    <row r="11" spans="1:11" x14ac:dyDescent="0.25">
      <c r="A11" s="105" t="s">
        <v>137</v>
      </c>
      <c r="B11" s="139"/>
      <c r="C11" s="188">
        <v>538988.81000000006</v>
      </c>
      <c r="D11" s="188"/>
      <c r="E11" s="188"/>
      <c r="F11" s="188"/>
      <c r="G11" s="188">
        <v>538988.81000000006</v>
      </c>
      <c r="H11" s="42"/>
    </row>
    <row r="12" spans="1:11" x14ac:dyDescent="0.25">
      <c r="A12" s="105" t="s">
        <v>138</v>
      </c>
      <c r="B12" s="139"/>
      <c r="C12" s="188">
        <v>8600.4500000000007</v>
      </c>
      <c r="D12" s="139"/>
      <c r="E12" s="188">
        <v>7087.89</v>
      </c>
      <c r="F12" s="139"/>
      <c r="G12" s="188">
        <v>1512.56</v>
      </c>
      <c r="H12" s="42"/>
    </row>
    <row r="13" spans="1:11" x14ac:dyDescent="0.25">
      <c r="A13" s="204" t="s">
        <v>22</v>
      </c>
      <c r="B13" s="205"/>
      <c r="C13" s="191">
        <f>SUM(C10:C12)</f>
        <v>986688.26</v>
      </c>
      <c r="D13" s="191"/>
      <c r="E13" s="191">
        <f t="shared" ref="E13:G13" si="0">SUM(E10:E12)</f>
        <v>446186.89</v>
      </c>
      <c r="F13" s="191"/>
      <c r="G13" s="191">
        <f t="shared" si="0"/>
        <v>540501.37000000011</v>
      </c>
      <c r="H13" s="43"/>
      <c r="J13" s="250"/>
      <c r="K13" s="250"/>
    </row>
    <row r="14" spans="1:11" x14ac:dyDescent="0.25">
      <c r="A14" s="103" t="s">
        <v>23</v>
      </c>
      <c r="B14" s="139"/>
      <c r="C14" s="139"/>
      <c r="D14" s="139"/>
      <c r="E14" s="139"/>
      <c r="F14" s="139"/>
      <c r="G14" s="139"/>
      <c r="H14" s="42"/>
      <c r="J14" s="250"/>
      <c r="K14" s="250"/>
    </row>
    <row r="15" spans="1:11" x14ac:dyDescent="0.25">
      <c r="A15" s="105" t="s">
        <v>24</v>
      </c>
      <c r="B15" s="139"/>
      <c r="C15" s="188">
        <v>49895.9</v>
      </c>
      <c r="D15" s="139"/>
      <c r="E15" s="188">
        <v>31517</v>
      </c>
      <c r="F15" s="139"/>
      <c r="G15" s="188">
        <v>18378.900000000001</v>
      </c>
      <c r="H15" s="42"/>
      <c r="J15" s="250"/>
      <c r="K15" s="250"/>
    </row>
    <row r="16" spans="1:11" x14ac:dyDescent="0.25">
      <c r="A16" s="109" t="s">
        <v>25</v>
      </c>
      <c r="B16" s="139"/>
      <c r="C16" s="188">
        <v>1703.7</v>
      </c>
      <c r="D16" s="139"/>
      <c r="E16" s="188">
        <v>1191.4000000000001</v>
      </c>
      <c r="F16" s="139"/>
      <c r="G16" s="188">
        <v>512.29999999999995</v>
      </c>
      <c r="H16" s="42"/>
      <c r="J16" s="250"/>
      <c r="K16" s="250"/>
    </row>
    <row r="17" spans="1:12" x14ac:dyDescent="0.25">
      <c r="A17" s="109" t="s">
        <v>139</v>
      </c>
      <c r="B17" s="139"/>
      <c r="C17" s="188">
        <v>167060.9</v>
      </c>
      <c r="D17" s="139"/>
      <c r="E17" s="188">
        <v>118351</v>
      </c>
      <c r="F17" s="139"/>
      <c r="G17" s="188">
        <v>48709.9</v>
      </c>
      <c r="H17" s="42"/>
      <c r="J17" s="250"/>
      <c r="K17" s="250"/>
      <c r="L17" s="251"/>
    </row>
    <row r="18" spans="1:12" x14ac:dyDescent="0.25">
      <c r="A18" s="109" t="s">
        <v>140</v>
      </c>
      <c r="B18" s="139"/>
      <c r="C18" s="188">
        <v>462</v>
      </c>
      <c r="D18" s="139"/>
      <c r="E18" s="188">
        <v>462</v>
      </c>
      <c r="F18" s="139"/>
      <c r="G18" s="188"/>
      <c r="H18" s="42"/>
      <c r="J18" s="250"/>
      <c r="K18" s="250"/>
    </row>
    <row r="19" spans="1:12" x14ac:dyDescent="0.25">
      <c r="A19" s="206" t="s">
        <v>27</v>
      </c>
      <c r="B19" s="139"/>
      <c r="C19" s="188">
        <v>95954</v>
      </c>
      <c r="D19" s="139"/>
      <c r="E19" s="188">
        <v>38515</v>
      </c>
      <c r="F19" s="139"/>
      <c r="G19" s="188">
        <v>57439</v>
      </c>
      <c r="H19" s="42"/>
      <c r="J19" s="250"/>
      <c r="K19" s="250"/>
    </row>
    <row r="20" spans="1:12" x14ac:dyDescent="0.25">
      <c r="A20" s="206" t="s">
        <v>141</v>
      </c>
      <c r="B20" s="139"/>
      <c r="C20" s="188">
        <v>35718</v>
      </c>
      <c r="D20" s="139"/>
      <c r="E20" s="188">
        <v>21555</v>
      </c>
      <c r="F20" s="139"/>
      <c r="G20" s="188">
        <v>14163</v>
      </c>
      <c r="H20" s="42"/>
      <c r="J20" s="250"/>
      <c r="K20" s="250"/>
    </row>
    <row r="21" spans="1:12" x14ac:dyDescent="0.25">
      <c r="A21" s="206" t="s">
        <v>28</v>
      </c>
      <c r="B21" s="139"/>
      <c r="C21" s="188">
        <v>50653.2</v>
      </c>
      <c r="D21" s="188"/>
      <c r="E21" s="188">
        <v>50653.2</v>
      </c>
      <c r="F21" s="139"/>
      <c r="G21" s="188"/>
      <c r="H21" s="42"/>
      <c r="J21" s="250"/>
      <c r="K21" s="250"/>
    </row>
    <row r="22" spans="1:12" x14ac:dyDescent="0.25">
      <c r="A22" s="206" t="s">
        <v>29</v>
      </c>
      <c r="B22" s="139"/>
      <c r="C22" s="188">
        <v>8877.2999999999993</v>
      </c>
      <c r="D22" s="139"/>
      <c r="E22" s="188">
        <v>3172.1</v>
      </c>
      <c r="F22" s="139"/>
      <c r="G22" s="188">
        <v>5705.2</v>
      </c>
      <c r="H22" s="42"/>
      <c r="J22" s="250"/>
      <c r="K22" s="250"/>
    </row>
    <row r="23" spans="1:12" x14ac:dyDescent="0.25">
      <c r="A23" s="206" t="s">
        <v>30</v>
      </c>
      <c r="B23" s="139"/>
      <c r="C23" s="188">
        <v>13340.4</v>
      </c>
      <c r="D23" s="139"/>
      <c r="E23" s="188">
        <v>4333</v>
      </c>
      <c r="F23" s="139"/>
      <c r="G23" s="188">
        <v>9007.4</v>
      </c>
      <c r="H23" s="42"/>
      <c r="J23" s="250"/>
      <c r="K23" s="250"/>
    </row>
    <row r="24" spans="1:12" x14ac:dyDescent="0.25">
      <c r="A24" s="206" t="s">
        <v>31</v>
      </c>
      <c r="B24" s="139"/>
      <c r="C24" s="188">
        <v>7717</v>
      </c>
      <c r="D24" s="139"/>
      <c r="E24" s="188">
        <v>4179</v>
      </c>
      <c r="F24" s="139"/>
      <c r="G24" s="188">
        <v>3538</v>
      </c>
      <c r="H24" s="42"/>
      <c r="J24" s="250"/>
      <c r="K24" s="250"/>
    </row>
    <row r="25" spans="1:12" x14ac:dyDescent="0.25">
      <c r="A25" s="204" t="s">
        <v>32</v>
      </c>
      <c r="B25" s="207"/>
      <c r="C25" s="191">
        <f>SUM(C15:C24)</f>
        <v>431382.4</v>
      </c>
      <c r="D25" s="208"/>
      <c r="E25" s="191">
        <f>SUM(E15:E24)</f>
        <v>273928.69999999995</v>
      </c>
      <c r="F25" s="208"/>
      <c r="G25" s="191">
        <f>SUM(G15:G24)</f>
        <v>157453.70000000001</v>
      </c>
      <c r="H25" s="43"/>
      <c r="J25" s="250"/>
      <c r="K25" s="250"/>
    </row>
    <row r="26" spans="1:12" x14ac:dyDescent="0.25">
      <c r="A26" s="113" t="s">
        <v>33</v>
      </c>
      <c r="B26" s="139"/>
      <c r="C26" s="190">
        <f>C13-C25</f>
        <v>555305.86</v>
      </c>
      <c r="D26" s="190"/>
      <c r="E26" s="190">
        <f>E13-E25</f>
        <v>172258.19000000006</v>
      </c>
      <c r="F26" s="190"/>
      <c r="G26" s="190">
        <f>G13-G25</f>
        <v>383047.6700000001</v>
      </c>
      <c r="H26" s="42"/>
      <c r="J26" s="250"/>
      <c r="K26" s="250"/>
    </row>
    <row r="27" spans="1:12" x14ac:dyDescent="0.25">
      <c r="A27" s="105" t="s">
        <v>34</v>
      </c>
      <c r="B27" s="139"/>
      <c r="C27" s="188">
        <v>42686.745000000003</v>
      </c>
      <c r="D27" s="139"/>
      <c r="E27" s="188"/>
      <c r="F27" s="139"/>
      <c r="G27" s="139"/>
      <c r="H27" s="42"/>
      <c r="J27" s="250"/>
      <c r="K27" s="250"/>
    </row>
    <row r="28" spans="1:12" x14ac:dyDescent="0.25">
      <c r="A28" s="115" t="s">
        <v>35</v>
      </c>
      <c r="B28" s="139"/>
      <c r="C28" s="190">
        <f>C26+C27</f>
        <v>597992.60499999998</v>
      </c>
      <c r="D28" s="139"/>
      <c r="E28" s="139"/>
      <c r="F28" s="139"/>
      <c r="G28" s="139"/>
      <c r="H28" s="42"/>
      <c r="J28" s="250"/>
      <c r="K28" s="250"/>
    </row>
    <row r="29" spans="1:12" x14ac:dyDescent="0.25">
      <c r="A29" s="105" t="s">
        <v>36</v>
      </c>
      <c r="B29" s="139"/>
      <c r="C29" s="188">
        <v>-168383</v>
      </c>
      <c r="D29" s="139"/>
      <c r="E29" s="139"/>
      <c r="F29" s="139"/>
      <c r="G29" s="139"/>
      <c r="H29" s="42"/>
      <c r="J29" s="250"/>
      <c r="K29" s="250"/>
    </row>
    <row r="30" spans="1:12" x14ac:dyDescent="0.25">
      <c r="A30" s="115" t="s">
        <v>37</v>
      </c>
      <c r="B30" s="139"/>
      <c r="C30" s="190">
        <f>C28+C29</f>
        <v>429609.60499999998</v>
      </c>
      <c r="D30" s="139"/>
      <c r="E30" s="139"/>
      <c r="F30" s="139"/>
      <c r="G30" s="139"/>
      <c r="H30" s="42"/>
      <c r="J30" s="250"/>
      <c r="K30" s="250"/>
    </row>
    <row r="31" spans="1:12" x14ac:dyDescent="0.25">
      <c r="A31" s="105" t="s">
        <v>38</v>
      </c>
      <c r="B31" s="139"/>
      <c r="C31" s="188">
        <v>-120572</v>
      </c>
      <c r="D31" s="139"/>
      <c r="E31" s="139"/>
      <c r="F31" s="139"/>
      <c r="G31" s="139"/>
      <c r="H31" s="42"/>
      <c r="J31" s="250"/>
      <c r="K31" s="250"/>
    </row>
    <row r="32" spans="1:12" x14ac:dyDescent="0.25">
      <c r="A32" s="115" t="s">
        <v>39</v>
      </c>
      <c r="B32" s="139"/>
      <c r="C32" s="190">
        <f>C30+C31</f>
        <v>309037.60499999998</v>
      </c>
      <c r="D32" s="139"/>
      <c r="E32" s="139"/>
      <c r="F32" s="139"/>
      <c r="G32" s="139"/>
      <c r="H32" s="42"/>
      <c r="J32" s="250"/>
      <c r="K32" s="250"/>
    </row>
    <row r="33" spans="1:11" x14ac:dyDescent="0.25">
      <c r="A33" s="105" t="s">
        <v>40</v>
      </c>
      <c r="B33" s="139"/>
      <c r="C33" s="188">
        <v>-239597</v>
      </c>
      <c r="D33" s="139"/>
      <c r="E33" s="139"/>
      <c r="F33" s="139"/>
      <c r="G33" s="139"/>
      <c r="H33" s="42"/>
      <c r="J33" s="250"/>
      <c r="K33" s="250"/>
    </row>
    <row r="34" spans="1:11" ht="15.75" thickBot="1" x14ac:dyDescent="0.3">
      <c r="A34" s="117" t="s">
        <v>98</v>
      </c>
      <c r="B34" s="209"/>
      <c r="C34" s="119">
        <f>C32+C33</f>
        <v>69440.604999999981</v>
      </c>
      <c r="D34" s="209"/>
      <c r="E34" s="209"/>
      <c r="F34" s="209"/>
      <c r="G34" s="209"/>
      <c r="H34" s="44"/>
      <c r="J34" s="250"/>
      <c r="K34" s="250"/>
    </row>
    <row r="35" spans="1:11" ht="15.75" thickTop="1" x14ac:dyDescent="0.25">
      <c r="J35" s="250"/>
      <c r="K35" s="250"/>
    </row>
    <row r="36" spans="1:11" ht="15.75" thickBot="1" x14ac:dyDescent="0.3">
      <c r="J36" s="250"/>
      <c r="K36" s="250"/>
    </row>
    <row r="37" spans="1:11" ht="24.75" customHeight="1" thickTop="1" x14ac:dyDescent="0.25">
      <c r="A37" s="88" t="s">
        <v>99</v>
      </c>
      <c r="B37" s="45"/>
      <c r="C37" s="45"/>
      <c r="D37" s="46"/>
      <c r="E37" s="46"/>
      <c r="F37" s="46"/>
      <c r="G37" s="47"/>
      <c r="H37" s="48"/>
      <c r="J37" s="250"/>
      <c r="K37" s="250"/>
    </row>
    <row r="38" spans="1:11" ht="22.5" customHeight="1" x14ac:dyDescent="0.25">
      <c r="A38" s="89"/>
      <c r="B38" s="83"/>
      <c r="C38" s="83"/>
      <c r="D38" s="278" t="s">
        <v>9</v>
      </c>
      <c r="E38" s="278"/>
      <c r="F38" s="279"/>
      <c r="G38" s="32" t="s">
        <v>96</v>
      </c>
      <c r="H38" s="33"/>
      <c r="J38" s="250"/>
      <c r="K38" s="250"/>
    </row>
    <row r="39" spans="1:11" ht="7.5" customHeight="1" x14ac:dyDescent="0.25">
      <c r="A39" s="89"/>
      <c r="B39" s="83"/>
      <c r="C39" s="9"/>
      <c r="D39" s="9"/>
      <c r="E39" s="9"/>
      <c r="F39" s="9"/>
      <c r="G39" s="10"/>
      <c r="H39" s="34"/>
      <c r="J39" s="250"/>
      <c r="K39" s="250"/>
    </row>
    <row r="40" spans="1:11" ht="22.5" customHeight="1" x14ac:dyDescent="0.25">
      <c r="A40" s="90"/>
      <c r="B40" s="11"/>
      <c r="C40" s="12"/>
      <c r="D40" s="278" t="s">
        <v>11</v>
      </c>
      <c r="E40" s="278"/>
      <c r="F40" s="279"/>
      <c r="G40" s="35">
        <v>43281</v>
      </c>
      <c r="H40" s="36"/>
      <c r="J40" s="250"/>
      <c r="K40" s="250"/>
    </row>
    <row r="41" spans="1:11" ht="15" customHeight="1" x14ac:dyDescent="0.25">
      <c r="A41" s="90"/>
      <c r="B41" s="11"/>
      <c r="C41" s="13"/>
      <c r="D41" s="13"/>
      <c r="E41" s="13"/>
      <c r="F41" s="13"/>
      <c r="G41" s="14"/>
      <c r="H41" s="37"/>
      <c r="J41" s="250"/>
      <c r="K41" s="250"/>
    </row>
    <row r="42" spans="1:11" ht="12" customHeight="1" x14ac:dyDescent="0.25">
      <c r="A42" s="91"/>
      <c r="B42" s="38"/>
      <c r="C42" s="38"/>
      <c r="D42" s="38"/>
      <c r="E42" s="79"/>
      <c r="F42" s="40"/>
      <c r="G42" s="79"/>
      <c r="H42" s="39"/>
      <c r="J42" s="250"/>
      <c r="K42" s="250"/>
    </row>
    <row r="43" spans="1:11" ht="12" customHeight="1" x14ac:dyDescent="0.25">
      <c r="A43" s="91"/>
      <c r="B43" s="38"/>
      <c r="C43" s="79" t="s">
        <v>12</v>
      </c>
      <c r="D43" s="38"/>
      <c r="E43" s="79" t="s">
        <v>13</v>
      </c>
      <c r="F43" s="41"/>
      <c r="G43" s="79" t="s">
        <v>14</v>
      </c>
      <c r="H43" s="39"/>
      <c r="J43" s="250"/>
      <c r="K43" s="250"/>
    </row>
    <row r="44" spans="1:11" ht="12" customHeight="1" x14ac:dyDescent="0.25">
      <c r="A44" s="91"/>
      <c r="B44" s="38"/>
      <c r="C44" s="76" t="s">
        <v>15</v>
      </c>
      <c r="D44" s="38"/>
      <c r="E44" s="80" t="s">
        <v>16</v>
      </c>
      <c r="F44" s="38"/>
      <c r="G44" s="76" t="s">
        <v>15</v>
      </c>
      <c r="H44" s="39"/>
      <c r="J44" s="250"/>
      <c r="K44" s="250"/>
    </row>
    <row r="45" spans="1:11" x14ac:dyDescent="0.25">
      <c r="A45" s="115" t="s">
        <v>44</v>
      </c>
      <c r="B45" s="139"/>
      <c r="C45" s="188"/>
      <c r="D45" s="139"/>
      <c r="E45" s="139"/>
      <c r="F45" s="139"/>
      <c r="G45" s="139"/>
      <c r="H45" s="42"/>
      <c r="J45" s="250"/>
      <c r="K45" s="250"/>
    </row>
    <row r="46" spans="1:11" x14ac:dyDescent="0.25">
      <c r="A46" s="105" t="s">
        <v>120</v>
      </c>
      <c r="B46" s="139"/>
      <c r="C46" s="188">
        <v>18464.944430000029</v>
      </c>
      <c r="D46" s="188"/>
      <c r="E46" s="188"/>
      <c r="F46" s="139"/>
      <c r="G46" s="188">
        <v>18464.944430000029</v>
      </c>
      <c r="H46" s="42"/>
      <c r="J46" s="250"/>
      <c r="K46" s="250"/>
    </row>
    <row r="47" spans="1:11" x14ac:dyDescent="0.25">
      <c r="A47" s="105" t="s">
        <v>46</v>
      </c>
      <c r="B47" s="139"/>
      <c r="C47" s="188">
        <v>125267.75780000002</v>
      </c>
      <c r="D47" s="188"/>
      <c r="E47" s="188">
        <v>100668.08525000002</v>
      </c>
      <c r="F47" s="188"/>
      <c r="G47" s="188">
        <v>24599.672549999996</v>
      </c>
      <c r="H47" s="42"/>
      <c r="J47" s="250"/>
      <c r="K47" s="250"/>
    </row>
    <row r="48" spans="1:11" x14ac:dyDescent="0.25">
      <c r="A48" s="105" t="s">
        <v>119</v>
      </c>
      <c r="B48" s="139"/>
      <c r="C48" s="188">
        <v>483.92925000000002</v>
      </c>
      <c r="D48" s="188"/>
      <c r="E48" s="188"/>
      <c r="F48" s="188"/>
      <c r="G48" s="188">
        <v>483.92925000000002</v>
      </c>
      <c r="H48" s="42"/>
      <c r="J48" s="250"/>
      <c r="K48" s="250"/>
    </row>
    <row r="49" spans="1:12" x14ac:dyDescent="0.25">
      <c r="A49" s="105" t="s">
        <v>47</v>
      </c>
      <c r="B49" s="139"/>
      <c r="C49" s="188"/>
      <c r="D49" s="188"/>
      <c r="E49" s="188"/>
      <c r="F49" s="188"/>
      <c r="G49" s="188"/>
      <c r="H49" s="42"/>
      <c r="J49" s="250"/>
      <c r="K49" s="250"/>
    </row>
    <row r="50" spans="1:12" x14ac:dyDescent="0.25">
      <c r="A50" s="105" t="s">
        <v>100</v>
      </c>
      <c r="B50" s="230"/>
      <c r="C50" s="188">
        <v>17164.988000000001</v>
      </c>
      <c r="D50" s="188"/>
      <c r="E50" s="188"/>
      <c r="F50" s="188"/>
      <c r="G50" s="188">
        <v>17164.988000000001</v>
      </c>
      <c r="H50" s="42"/>
      <c r="J50" s="250"/>
      <c r="K50" s="250"/>
    </row>
    <row r="51" spans="1:12" x14ac:dyDescent="0.25">
      <c r="A51" s="105" t="s">
        <v>48</v>
      </c>
      <c r="B51" s="139"/>
      <c r="C51" s="188">
        <v>4165.2874300000003</v>
      </c>
      <c r="D51" s="139"/>
      <c r="E51" s="188"/>
      <c r="F51" s="139"/>
      <c r="G51" s="188">
        <v>4165.2874300000003</v>
      </c>
      <c r="H51" s="42"/>
      <c r="J51" s="250"/>
      <c r="K51" s="250"/>
    </row>
    <row r="52" spans="1:12" x14ac:dyDescent="0.25">
      <c r="A52" s="115" t="s">
        <v>49</v>
      </c>
      <c r="B52" s="139"/>
      <c r="C52" s="190">
        <f>SUM(C46:C51)</f>
        <v>165546.90691000005</v>
      </c>
      <c r="D52" s="190"/>
      <c r="E52" s="190">
        <f t="shared" ref="E52:G52" si="1">SUM(E46:E51)</f>
        <v>100668.08525000002</v>
      </c>
      <c r="F52" s="190"/>
      <c r="G52" s="190">
        <f t="shared" si="1"/>
        <v>64878.821660000016</v>
      </c>
      <c r="H52" s="42"/>
      <c r="J52" s="250"/>
      <c r="K52" s="250"/>
    </row>
    <row r="53" spans="1:12" x14ac:dyDescent="0.25">
      <c r="A53" s="115" t="s">
        <v>50</v>
      </c>
      <c r="B53" s="139"/>
      <c r="C53" s="188"/>
      <c r="D53" s="139"/>
      <c r="E53" s="188"/>
      <c r="F53" s="139"/>
      <c r="G53" s="188"/>
      <c r="H53" s="42"/>
      <c r="J53" s="250"/>
      <c r="K53" s="250"/>
      <c r="L53" s="252"/>
    </row>
    <row r="54" spans="1:12" x14ac:dyDescent="0.25">
      <c r="A54" s="105" t="s">
        <v>121</v>
      </c>
      <c r="B54" s="139"/>
      <c r="C54" s="188">
        <v>2533338.14</v>
      </c>
      <c r="D54" s="139"/>
      <c r="E54" s="188">
        <v>1868176.7</v>
      </c>
      <c r="F54" s="139"/>
      <c r="G54" s="188">
        <v>665161.44000000006</v>
      </c>
      <c r="H54" s="42"/>
      <c r="J54" s="250"/>
      <c r="K54" s="250"/>
      <c r="L54" s="252"/>
    </row>
    <row r="55" spans="1:12" x14ac:dyDescent="0.25">
      <c r="A55" s="105" t="s">
        <v>51</v>
      </c>
      <c r="B55" s="139"/>
      <c r="C55" s="188">
        <v>1480111</v>
      </c>
      <c r="D55" s="188"/>
      <c r="E55" s="188"/>
      <c r="F55" s="188"/>
      <c r="G55" s="188">
        <v>1480111</v>
      </c>
      <c r="H55" s="42"/>
      <c r="J55" s="250"/>
      <c r="K55" s="250"/>
      <c r="L55" s="252"/>
    </row>
    <row r="56" spans="1:12" x14ac:dyDescent="0.25">
      <c r="A56" s="105" t="s">
        <v>122</v>
      </c>
      <c r="B56" s="139"/>
      <c r="C56" s="188">
        <v>151066.5</v>
      </c>
      <c r="D56" s="188"/>
      <c r="E56" s="188">
        <v>91380.3</v>
      </c>
      <c r="F56" s="188"/>
      <c r="G56" s="188">
        <v>59686.2</v>
      </c>
      <c r="H56" s="42"/>
      <c r="J56" s="250"/>
      <c r="K56" s="250"/>
      <c r="L56" s="252"/>
    </row>
    <row r="57" spans="1:12" x14ac:dyDescent="0.25">
      <c r="A57" s="105" t="s">
        <v>52</v>
      </c>
      <c r="B57" s="139"/>
      <c r="C57" s="188">
        <v>667699.99989999994</v>
      </c>
      <c r="D57" s="139"/>
      <c r="E57" s="188"/>
      <c r="F57" s="139"/>
      <c r="G57" s="188">
        <v>667699.99989999994</v>
      </c>
      <c r="H57" s="42"/>
      <c r="J57" s="250"/>
      <c r="K57" s="250"/>
      <c r="L57" s="252"/>
    </row>
    <row r="58" spans="1:12" x14ac:dyDescent="0.25">
      <c r="A58" s="105" t="s">
        <v>123</v>
      </c>
      <c r="B58" s="139"/>
      <c r="C58" s="188">
        <v>2981.2326899999994</v>
      </c>
      <c r="D58" s="188"/>
      <c r="E58" s="188"/>
      <c r="F58" s="139"/>
      <c r="G58" s="188">
        <v>2981.2326899999994</v>
      </c>
      <c r="H58" s="42"/>
      <c r="J58" s="250"/>
      <c r="K58" s="250"/>
      <c r="L58" s="252"/>
    </row>
    <row r="59" spans="1:12" x14ac:dyDescent="0.25">
      <c r="A59" s="105" t="s">
        <v>124</v>
      </c>
      <c r="B59" s="139"/>
      <c r="C59" s="188"/>
      <c r="D59" s="139"/>
      <c r="E59" s="188"/>
      <c r="F59" s="139"/>
      <c r="G59" s="188"/>
      <c r="H59" s="42"/>
      <c r="J59" s="250"/>
      <c r="K59" s="250"/>
      <c r="L59" s="252"/>
    </row>
    <row r="60" spans="1:12" x14ac:dyDescent="0.25">
      <c r="A60" s="105" t="s">
        <v>107</v>
      </c>
      <c r="B60" s="139"/>
      <c r="C60" s="188">
        <v>336238.09176000004</v>
      </c>
      <c r="D60" s="139"/>
      <c r="E60" s="188"/>
      <c r="F60" s="139"/>
      <c r="G60" s="188">
        <v>336238.09176000004</v>
      </c>
      <c r="H60" s="42"/>
      <c r="J60" s="250"/>
      <c r="K60" s="250"/>
      <c r="L60" s="252"/>
    </row>
    <row r="61" spans="1:12" x14ac:dyDescent="0.25">
      <c r="A61" s="105" t="s">
        <v>125</v>
      </c>
      <c r="B61" s="139"/>
      <c r="C61" s="188">
        <v>99660</v>
      </c>
      <c r="D61" s="139"/>
      <c r="E61" s="188"/>
      <c r="F61" s="139"/>
      <c r="G61" s="188">
        <v>99660</v>
      </c>
      <c r="H61" s="42"/>
      <c r="J61" s="250"/>
      <c r="K61" s="250"/>
      <c r="L61" s="252"/>
    </row>
    <row r="62" spans="1:12" x14ac:dyDescent="0.25">
      <c r="A62" s="115" t="s">
        <v>53</v>
      </c>
      <c r="B62" s="139"/>
      <c r="C62" s="190">
        <f>SUM(C54:C61)</f>
        <v>5271094.96435</v>
      </c>
      <c r="D62" s="190"/>
      <c r="E62" s="190">
        <f>SUM(E54:E61)</f>
        <v>1959557</v>
      </c>
      <c r="F62" s="190"/>
      <c r="G62" s="190">
        <f>SUM(G54:G61)</f>
        <v>3311537.96435</v>
      </c>
      <c r="H62" s="42"/>
      <c r="J62" s="250"/>
      <c r="K62" s="250"/>
      <c r="L62" s="252"/>
    </row>
    <row r="63" spans="1:12" x14ac:dyDescent="0.25">
      <c r="A63" s="216" t="s">
        <v>54</v>
      </c>
      <c r="B63" s="207"/>
      <c r="C63" s="191">
        <f>C52+C62</f>
        <v>5436641.8712600004</v>
      </c>
      <c r="D63" s="191"/>
      <c r="E63" s="191">
        <f>E52+E62</f>
        <v>2060225.08525</v>
      </c>
      <c r="F63" s="191"/>
      <c r="G63" s="191">
        <f>G52+G62</f>
        <v>3376416.7860099999</v>
      </c>
      <c r="H63" s="43"/>
      <c r="J63" s="250"/>
      <c r="K63" s="250"/>
    </row>
    <row r="64" spans="1:12" x14ac:dyDescent="0.25">
      <c r="A64" s="115" t="s">
        <v>55</v>
      </c>
      <c r="B64" s="139"/>
      <c r="C64" s="188"/>
      <c r="D64" s="139"/>
      <c r="E64" s="188"/>
      <c r="F64" s="139"/>
      <c r="G64" s="188"/>
      <c r="H64" s="42"/>
      <c r="J64" s="250"/>
      <c r="K64" s="250"/>
    </row>
    <row r="65" spans="1:11" x14ac:dyDescent="0.25">
      <c r="A65" s="105" t="s">
        <v>56</v>
      </c>
      <c r="B65" s="139"/>
      <c r="C65" s="188">
        <v>164486.19411999619</v>
      </c>
      <c r="D65" s="188"/>
      <c r="E65" s="188"/>
      <c r="F65" s="188"/>
      <c r="G65" s="188">
        <v>164486.19411999619</v>
      </c>
      <c r="H65" s="42"/>
      <c r="J65" s="250"/>
      <c r="K65" s="250"/>
    </row>
    <row r="66" spans="1:11" x14ac:dyDescent="0.25">
      <c r="A66" s="105" t="s">
        <v>126</v>
      </c>
      <c r="B66" s="139"/>
      <c r="C66" s="188">
        <v>22787.10859</v>
      </c>
      <c r="D66" s="188"/>
      <c r="E66" s="188"/>
      <c r="F66" s="188"/>
      <c r="G66" s="188">
        <v>22787.10859</v>
      </c>
      <c r="H66" s="42"/>
      <c r="J66" s="250"/>
      <c r="K66" s="250"/>
    </row>
    <row r="67" spans="1:11" x14ac:dyDescent="0.25">
      <c r="A67" s="105" t="s">
        <v>57</v>
      </c>
      <c r="B67" s="139"/>
      <c r="C67" s="188"/>
      <c r="D67" s="139"/>
      <c r="E67" s="139"/>
      <c r="F67" s="139"/>
      <c r="G67" s="188"/>
      <c r="H67" s="42"/>
      <c r="J67" s="250"/>
      <c r="K67" s="250"/>
    </row>
    <row r="68" spans="1:11" x14ac:dyDescent="0.25">
      <c r="A68" s="105" t="s">
        <v>58</v>
      </c>
      <c r="B68" s="139"/>
      <c r="C68" s="188">
        <v>6125</v>
      </c>
      <c r="D68" s="139"/>
      <c r="E68" s="188">
        <v>3868.8875238246028</v>
      </c>
      <c r="F68" s="139"/>
      <c r="G68" s="188">
        <v>2256.1124761753972</v>
      </c>
      <c r="H68" s="42"/>
      <c r="J68" s="250"/>
      <c r="K68" s="250"/>
    </row>
    <row r="69" spans="1:11" x14ac:dyDescent="0.25">
      <c r="A69" s="109" t="s">
        <v>48</v>
      </c>
      <c r="B69" s="139"/>
      <c r="C69" s="188">
        <v>2113.6427100000001</v>
      </c>
      <c r="D69" s="139"/>
      <c r="E69" s="139"/>
      <c r="F69" s="139"/>
      <c r="G69" s="188">
        <v>2113.6427100000001</v>
      </c>
      <c r="H69" s="42"/>
      <c r="J69" s="250"/>
      <c r="K69" s="250"/>
    </row>
    <row r="70" spans="1:11" x14ac:dyDescent="0.25">
      <c r="A70" s="115" t="s">
        <v>59</v>
      </c>
      <c r="B70" s="139"/>
      <c r="C70" s="190">
        <f>SUM(C65:C69)</f>
        <v>195511.94541999616</v>
      </c>
      <c r="D70" s="190"/>
      <c r="E70" s="190">
        <f t="shared" ref="E70:G70" si="2">SUM(E65:E69)</f>
        <v>3868.8875238246028</v>
      </c>
      <c r="F70" s="190"/>
      <c r="G70" s="190">
        <f t="shared" si="2"/>
        <v>191643.05789617158</v>
      </c>
      <c r="H70" s="42"/>
      <c r="J70" s="250"/>
      <c r="K70" s="250"/>
    </row>
    <row r="71" spans="1:11" x14ac:dyDescent="0.25">
      <c r="A71" s="115" t="s">
        <v>60</v>
      </c>
      <c r="B71" s="139"/>
      <c r="C71" s="188"/>
      <c r="D71" s="139"/>
      <c r="E71" s="139"/>
      <c r="F71" s="139"/>
      <c r="G71" s="139"/>
      <c r="H71" s="42"/>
      <c r="J71" s="250"/>
      <c r="K71" s="250"/>
    </row>
    <row r="72" spans="1:11" x14ac:dyDescent="0.25">
      <c r="A72" s="105" t="s">
        <v>57</v>
      </c>
      <c r="B72" s="139"/>
      <c r="C72" s="188">
        <v>3678281.9014640171</v>
      </c>
      <c r="D72" s="139"/>
      <c r="E72" s="188"/>
      <c r="F72" s="188"/>
      <c r="G72" s="188">
        <v>3678281.9014640171</v>
      </c>
      <c r="H72" s="42"/>
      <c r="J72" s="250"/>
      <c r="K72" s="250"/>
    </row>
    <row r="73" spans="1:11" x14ac:dyDescent="0.25">
      <c r="A73" s="105" t="s">
        <v>58</v>
      </c>
      <c r="B73" s="139"/>
      <c r="C73" s="188">
        <v>484565.92198000004</v>
      </c>
      <c r="D73" s="139"/>
      <c r="E73" s="188"/>
      <c r="F73" s="188"/>
      <c r="G73" s="188">
        <v>484565.92198000004</v>
      </c>
      <c r="H73" s="42"/>
      <c r="J73" s="250"/>
      <c r="K73" s="250"/>
    </row>
    <row r="74" spans="1:11" x14ac:dyDescent="0.25">
      <c r="A74" s="105" t="s">
        <v>116</v>
      </c>
      <c r="B74" s="139"/>
      <c r="C74" s="188">
        <v>1584</v>
      </c>
      <c r="D74" s="139"/>
      <c r="E74" s="188">
        <v>1000.5416877939871</v>
      </c>
      <c r="F74" s="188"/>
      <c r="G74" s="188">
        <v>583.45831220601292</v>
      </c>
      <c r="H74" s="42"/>
      <c r="J74" s="250"/>
      <c r="K74" s="250"/>
    </row>
    <row r="75" spans="1:11" ht="15" customHeight="1" x14ac:dyDescent="0.25">
      <c r="A75" s="280" t="s">
        <v>48</v>
      </c>
      <c r="B75" s="267"/>
      <c r="C75" s="188">
        <v>66243.860880000007</v>
      </c>
      <c r="D75" s="139"/>
      <c r="E75" s="188"/>
      <c r="F75" s="188"/>
      <c r="G75" s="188">
        <v>66243.860880000007</v>
      </c>
      <c r="H75" s="42"/>
      <c r="J75" s="250"/>
      <c r="K75" s="250"/>
    </row>
    <row r="76" spans="1:11" x14ac:dyDescent="0.25">
      <c r="A76" s="115" t="s">
        <v>61</v>
      </c>
      <c r="B76" s="139"/>
      <c r="C76" s="190">
        <f>SUM(C72:C75)</f>
        <v>4230675.6843240168</v>
      </c>
      <c r="D76" s="190"/>
      <c r="E76" s="190">
        <f>SUM(E72:E75)</f>
        <v>1000.5416877939871</v>
      </c>
      <c r="F76" s="190"/>
      <c r="G76" s="190">
        <f>SUM(G72:G75)</f>
        <v>4229675.1426362228</v>
      </c>
      <c r="H76" s="42"/>
      <c r="J76" s="250"/>
      <c r="K76" s="250"/>
    </row>
    <row r="77" spans="1:11" x14ac:dyDescent="0.25">
      <c r="A77" s="216" t="s">
        <v>62</v>
      </c>
      <c r="B77" s="207"/>
      <c r="C77" s="191">
        <f>C70+C76</f>
        <v>4426187.6297440128</v>
      </c>
      <c r="D77" s="191"/>
      <c r="E77" s="191">
        <f>E70+E76</f>
        <v>4869.4292116185898</v>
      </c>
      <c r="F77" s="191"/>
      <c r="G77" s="191">
        <f>G70+G76</f>
        <v>4421318.2005323945</v>
      </c>
      <c r="H77" s="43"/>
      <c r="J77" s="250"/>
      <c r="K77" s="250"/>
    </row>
    <row r="78" spans="1:11" x14ac:dyDescent="0.25">
      <c r="A78" s="226" t="s">
        <v>63</v>
      </c>
      <c r="B78" s="215"/>
      <c r="C78" s="127">
        <f>C63-C77</f>
        <v>1010454.2415159876</v>
      </c>
      <c r="D78" s="127"/>
      <c r="E78" s="127">
        <f>E63-E77</f>
        <v>2055355.6560383814</v>
      </c>
      <c r="F78" s="127"/>
      <c r="G78" s="127">
        <f>G63-G77</f>
        <v>-1044901.4145223945</v>
      </c>
      <c r="H78" s="49"/>
      <c r="J78" s="250"/>
      <c r="K78" s="250"/>
    </row>
    <row r="79" spans="1:11" x14ac:dyDescent="0.25">
      <c r="A79" s="115" t="s">
        <v>64</v>
      </c>
      <c r="B79" s="139"/>
      <c r="C79" s="188"/>
      <c r="D79" s="139"/>
      <c r="E79" s="139"/>
      <c r="F79" s="139"/>
      <c r="G79" s="139"/>
      <c r="H79" s="42"/>
      <c r="J79" s="250"/>
      <c r="K79" s="250"/>
    </row>
    <row r="80" spans="1:11" x14ac:dyDescent="0.25">
      <c r="A80" s="105" t="s">
        <v>65</v>
      </c>
      <c r="B80" s="139"/>
      <c r="C80" s="188">
        <v>100000</v>
      </c>
      <c r="D80" s="139"/>
      <c r="E80" s="139"/>
      <c r="F80" s="139"/>
      <c r="G80" s="139"/>
      <c r="H80" s="42"/>
      <c r="J80" s="250"/>
      <c r="K80" s="250"/>
    </row>
    <row r="81" spans="1:11" x14ac:dyDescent="0.25">
      <c r="A81" s="105" t="s">
        <v>66</v>
      </c>
      <c r="B81" s="139"/>
      <c r="C81" s="188">
        <v>-100745.25509392949</v>
      </c>
      <c r="D81" s="139"/>
      <c r="E81" s="139"/>
      <c r="F81" s="139"/>
      <c r="G81" s="139"/>
      <c r="H81" s="42"/>
      <c r="J81" s="250"/>
      <c r="K81" s="250"/>
    </row>
    <row r="82" spans="1:11" x14ac:dyDescent="0.25">
      <c r="A82" s="105" t="s">
        <v>67</v>
      </c>
      <c r="B82" s="139"/>
      <c r="C82" s="188">
        <v>1011198.8510540009</v>
      </c>
      <c r="D82" s="139"/>
      <c r="E82" s="139"/>
      <c r="F82" s="139"/>
      <c r="G82" s="139"/>
      <c r="H82" s="42"/>
      <c r="J82" s="250"/>
      <c r="K82" s="250"/>
    </row>
    <row r="83" spans="1:11" x14ac:dyDescent="0.25">
      <c r="A83" s="216" t="s">
        <v>68</v>
      </c>
      <c r="B83" s="207"/>
      <c r="C83" s="191">
        <f>SUM(C80:C82)</f>
        <v>1010453.5959600714</v>
      </c>
      <c r="D83" s="207"/>
      <c r="E83" s="207"/>
      <c r="F83" s="207"/>
      <c r="G83" s="207"/>
      <c r="H83" s="43"/>
      <c r="J83" s="250"/>
      <c r="K83" s="250"/>
    </row>
    <row r="84" spans="1:11" x14ac:dyDescent="0.25">
      <c r="A84" s="115" t="s">
        <v>69</v>
      </c>
      <c r="B84" s="139"/>
      <c r="C84" s="188">
        <v>941757.99794000061</v>
      </c>
      <c r="D84" s="139"/>
      <c r="E84" s="139"/>
      <c r="F84" s="139"/>
      <c r="G84" s="139"/>
      <c r="H84" s="42"/>
      <c r="J84" s="250"/>
      <c r="K84" s="250"/>
    </row>
    <row r="85" spans="1:11" x14ac:dyDescent="0.25">
      <c r="A85" s="220" t="s">
        <v>70</v>
      </c>
      <c r="B85" s="139"/>
      <c r="C85" s="188"/>
      <c r="D85" s="139"/>
      <c r="E85" s="139"/>
      <c r="F85" s="139"/>
      <c r="G85" s="139"/>
      <c r="H85" s="42"/>
      <c r="J85" s="250"/>
      <c r="K85" s="250"/>
    </row>
    <row r="86" spans="1:11" x14ac:dyDescent="0.25">
      <c r="A86" s="105" t="s">
        <v>71</v>
      </c>
      <c r="B86" s="139"/>
      <c r="C86" s="188">
        <v>309037.60499999998</v>
      </c>
      <c r="D86" s="139"/>
      <c r="E86" s="139"/>
      <c r="F86" s="139"/>
      <c r="G86" s="139"/>
      <c r="H86" s="42"/>
      <c r="J86" s="250"/>
      <c r="K86" s="250"/>
    </row>
    <row r="87" spans="1:11" x14ac:dyDescent="0.25">
      <c r="A87" s="105" t="s">
        <v>144</v>
      </c>
      <c r="B87" s="139"/>
      <c r="C87" s="188">
        <v>-239597</v>
      </c>
      <c r="D87" s="139"/>
      <c r="E87" s="139"/>
      <c r="F87" s="139"/>
      <c r="G87" s="139"/>
      <c r="H87" s="42"/>
      <c r="J87" s="250"/>
      <c r="K87" s="250"/>
    </row>
    <row r="88" spans="1:11" ht="15.75" thickBot="1" x14ac:dyDescent="0.3">
      <c r="A88" s="234" t="s">
        <v>72</v>
      </c>
      <c r="B88" s="235"/>
      <c r="C88" s="129">
        <f>SUM(C84:C87)</f>
        <v>1011198.6029400006</v>
      </c>
      <c r="D88" s="235"/>
      <c r="E88" s="235"/>
      <c r="F88" s="235"/>
      <c r="G88" s="235"/>
      <c r="H88" s="50"/>
      <c r="J88" s="250"/>
      <c r="K88" s="250"/>
    </row>
    <row r="89" spans="1:11" ht="15.75" thickTop="1" x14ac:dyDescent="0.25"/>
    <row r="90" spans="1:11" ht="15.75" thickBot="1" x14ac:dyDescent="0.3"/>
    <row r="91" spans="1:11" ht="24.75" customHeight="1" thickTop="1" x14ac:dyDescent="0.25">
      <c r="A91" s="84" t="s">
        <v>101</v>
      </c>
      <c r="B91" s="2"/>
      <c r="C91" s="2"/>
      <c r="D91" s="3"/>
      <c r="E91" s="3"/>
      <c r="F91" s="3"/>
      <c r="G91" s="4"/>
      <c r="H91" s="51"/>
    </row>
    <row r="92" spans="1:11" ht="22.5" customHeight="1" x14ac:dyDescent="0.25">
      <c r="A92" s="85"/>
      <c r="B92" s="83"/>
      <c r="C92" s="83"/>
      <c r="D92" s="81" t="s">
        <v>9</v>
      </c>
      <c r="E92" s="81"/>
      <c r="F92" s="82"/>
      <c r="G92" s="32" t="s">
        <v>96</v>
      </c>
      <c r="H92" s="33"/>
    </row>
    <row r="93" spans="1:11" ht="7.5" customHeight="1" x14ac:dyDescent="0.25">
      <c r="A93" s="85"/>
      <c r="B93" s="83"/>
      <c r="C93" s="9"/>
      <c r="D93" s="9"/>
      <c r="E93" s="9"/>
      <c r="F93" s="9"/>
      <c r="G93" s="10"/>
      <c r="H93" s="34"/>
    </row>
    <row r="94" spans="1:11" ht="22.5" customHeight="1" x14ac:dyDescent="0.25">
      <c r="A94" s="86"/>
      <c r="B94" s="11"/>
      <c r="C94" s="12"/>
      <c r="D94" s="81" t="s">
        <v>11</v>
      </c>
      <c r="E94" s="81"/>
      <c r="F94" s="82"/>
      <c r="G94" s="35">
        <v>43281</v>
      </c>
      <c r="H94" s="36"/>
    </row>
    <row r="95" spans="1:11" ht="15" customHeight="1" x14ac:dyDescent="0.25">
      <c r="A95" s="86"/>
      <c r="B95" s="11"/>
      <c r="C95" s="13"/>
      <c r="D95" s="13"/>
      <c r="E95" s="13"/>
      <c r="F95" s="13"/>
      <c r="G95" s="14"/>
      <c r="H95" s="37"/>
    </row>
    <row r="96" spans="1:11" ht="15" customHeight="1" x14ac:dyDescent="0.25">
      <c r="A96" s="92"/>
      <c r="B96" s="38"/>
      <c r="C96" s="38"/>
      <c r="D96" s="38"/>
      <c r="E96" s="38"/>
      <c r="F96" s="38"/>
      <c r="G96" s="38"/>
      <c r="H96" s="39"/>
    </row>
    <row r="97" spans="1:8" ht="12" customHeight="1" x14ac:dyDescent="0.25">
      <c r="A97" s="92"/>
      <c r="B97" s="38"/>
      <c r="C97" s="79"/>
      <c r="D97" s="38"/>
      <c r="E97" s="79"/>
      <c r="F97" s="40"/>
      <c r="G97" s="79" t="s">
        <v>12</v>
      </c>
      <c r="H97" s="39"/>
    </row>
    <row r="98" spans="1:8" ht="12" customHeight="1" x14ac:dyDescent="0.25">
      <c r="A98" s="92"/>
      <c r="B98" s="38"/>
      <c r="C98" s="76"/>
      <c r="D98" s="38"/>
      <c r="E98" s="80"/>
      <c r="F98" s="41"/>
      <c r="G98" s="76" t="s">
        <v>15</v>
      </c>
      <c r="H98" s="39"/>
    </row>
    <row r="99" spans="1:8" ht="12" customHeight="1" x14ac:dyDescent="0.25">
      <c r="A99" s="147" t="s">
        <v>74</v>
      </c>
      <c r="B99" s="139"/>
      <c r="C99" s="188"/>
      <c r="D99" s="139"/>
      <c r="E99" s="139"/>
      <c r="F99" s="139"/>
      <c r="G99" s="139"/>
      <c r="H99" s="42"/>
    </row>
    <row r="100" spans="1:8" x14ac:dyDescent="0.25">
      <c r="A100" s="229" t="s">
        <v>75</v>
      </c>
      <c r="B100" s="139"/>
      <c r="C100" s="188"/>
      <c r="D100" s="188"/>
      <c r="E100" s="188"/>
      <c r="F100" s="139"/>
      <c r="G100" s="139"/>
      <c r="H100" s="42"/>
    </row>
    <row r="101" spans="1:8" x14ac:dyDescent="0.25">
      <c r="A101" s="136" t="s">
        <v>76</v>
      </c>
      <c r="B101" s="139"/>
      <c r="C101" s="188"/>
      <c r="D101" s="188"/>
      <c r="E101" s="188"/>
      <c r="F101" s="188"/>
      <c r="G101" s="188">
        <v>1010276.2781340033</v>
      </c>
      <c r="H101" s="42"/>
    </row>
    <row r="102" spans="1:8" x14ac:dyDescent="0.25">
      <c r="A102" s="136" t="s">
        <v>77</v>
      </c>
      <c r="B102" s="139"/>
      <c r="C102" s="188"/>
      <c r="D102" s="188"/>
      <c r="E102" s="188"/>
      <c r="F102" s="188"/>
      <c r="G102" s="188">
        <v>206.34139999999999</v>
      </c>
      <c r="H102" s="42"/>
    </row>
    <row r="103" spans="1:8" x14ac:dyDescent="0.25">
      <c r="A103" s="229" t="s">
        <v>78</v>
      </c>
      <c r="B103" s="230"/>
      <c r="C103" s="188"/>
      <c r="D103" s="188"/>
      <c r="E103" s="188"/>
      <c r="F103" s="188"/>
      <c r="G103" s="188"/>
      <c r="H103" s="42"/>
    </row>
    <row r="104" spans="1:8" x14ac:dyDescent="0.25">
      <c r="A104" s="136" t="s">
        <v>79</v>
      </c>
      <c r="B104" s="139"/>
      <c r="C104" s="188"/>
      <c r="D104" s="139"/>
      <c r="E104" s="139"/>
      <c r="F104" s="139"/>
      <c r="G104" s="188">
        <v>-363068.38436400634</v>
      </c>
      <c r="H104" s="42"/>
    </row>
    <row r="105" spans="1:8" x14ac:dyDescent="0.25">
      <c r="A105" s="136" t="s">
        <v>80</v>
      </c>
      <c r="B105" s="139"/>
      <c r="C105" s="188"/>
      <c r="D105" s="188"/>
      <c r="E105" s="188"/>
      <c r="F105" s="188"/>
      <c r="G105" s="188">
        <v>-165319.37545000002</v>
      </c>
      <c r="H105" s="42"/>
    </row>
    <row r="106" spans="1:8" x14ac:dyDescent="0.25">
      <c r="A106" s="136" t="s">
        <v>81</v>
      </c>
      <c r="B106" s="139"/>
      <c r="C106" s="188"/>
      <c r="D106" s="139"/>
      <c r="E106" s="188"/>
      <c r="F106" s="139"/>
      <c r="G106" s="188">
        <v>-104277.22939835442</v>
      </c>
      <c r="H106" s="42"/>
    </row>
    <row r="107" spans="1:8" x14ac:dyDescent="0.25">
      <c r="A107" s="211" t="s">
        <v>82</v>
      </c>
      <c r="B107" s="207"/>
      <c r="C107" s="130"/>
      <c r="D107" s="207"/>
      <c r="E107" s="130"/>
      <c r="F107" s="207"/>
      <c r="G107" s="191">
        <f>SUM(G101:G106)</f>
        <v>377817.6303216425</v>
      </c>
      <c r="H107" s="43"/>
    </row>
    <row r="108" spans="1:8" x14ac:dyDescent="0.25">
      <c r="A108" s="147" t="s">
        <v>83</v>
      </c>
      <c r="B108" s="139"/>
      <c r="C108" s="188"/>
      <c r="D108" s="188"/>
      <c r="E108" s="188"/>
      <c r="F108" s="188"/>
      <c r="G108" s="188"/>
      <c r="H108" s="42"/>
    </row>
    <row r="109" spans="1:8" x14ac:dyDescent="0.25">
      <c r="A109" s="229" t="s">
        <v>75</v>
      </c>
      <c r="B109" s="139"/>
      <c r="C109" s="188"/>
      <c r="D109" s="188"/>
      <c r="E109" s="188"/>
      <c r="F109" s="188"/>
      <c r="G109" s="188"/>
      <c r="H109" s="42"/>
    </row>
    <row r="110" spans="1:8" x14ac:dyDescent="0.25">
      <c r="A110" s="136" t="s">
        <v>84</v>
      </c>
      <c r="B110" s="139"/>
      <c r="C110" s="188"/>
      <c r="D110" s="139"/>
      <c r="E110" s="188"/>
      <c r="F110" s="139"/>
      <c r="G110" s="188"/>
      <c r="H110" s="42"/>
    </row>
    <row r="111" spans="1:8" x14ac:dyDescent="0.25">
      <c r="A111" s="136" t="s">
        <v>48</v>
      </c>
      <c r="B111" s="139"/>
      <c r="C111" s="188"/>
      <c r="D111" s="188"/>
      <c r="E111" s="188"/>
      <c r="F111" s="139"/>
      <c r="G111" s="188"/>
      <c r="H111" s="42"/>
    </row>
    <row r="112" spans="1:8" x14ac:dyDescent="0.25">
      <c r="A112" s="229" t="s">
        <v>78</v>
      </c>
      <c r="B112" s="139"/>
      <c r="C112" s="188"/>
      <c r="D112" s="139"/>
      <c r="E112" s="188"/>
      <c r="F112" s="139"/>
      <c r="G112" s="188"/>
      <c r="H112" s="42"/>
    </row>
    <row r="113" spans="1:9" x14ac:dyDescent="0.25">
      <c r="A113" s="136" t="s">
        <v>85</v>
      </c>
      <c r="B113" s="139"/>
      <c r="C113" s="188"/>
      <c r="D113" s="188"/>
      <c r="E113" s="188"/>
      <c r="F113" s="188"/>
      <c r="G113" s="188">
        <v>-266852.53303998912</v>
      </c>
      <c r="H113" s="42"/>
    </row>
    <row r="114" spans="1:9" x14ac:dyDescent="0.25">
      <c r="A114" s="136" t="s">
        <v>127</v>
      </c>
      <c r="B114" s="139"/>
      <c r="C114" s="188"/>
      <c r="D114" s="188"/>
      <c r="E114" s="188"/>
      <c r="F114" s="188"/>
      <c r="G114" s="188">
        <v>-13752.63290999984</v>
      </c>
      <c r="H114" s="42"/>
    </row>
    <row r="115" spans="1:9" x14ac:dyDescent="0.25">
      <c r="A115" s="136" t="s">
        <v>48</v>
      </c>
      <c r="B115" s="139"/>
      <c r="C115" s="188"/>
      <c r="D115" s="188"/>
      <c r="E115" s="188"/>
      <c r="F115" s="188"/>
      <c r="G115" s="188">
        <v>-744.99999999983118</v>
      </c>
      <c r="H115" s="42"/>
    </row>
    <row r="116" spans="1:9" x14ac:dyDescent="0.25">
      <c r="A116" s="211" t="s">
        <v>86</v>
      </c>
      <c r="B116" s="207"/>
      <c r="C116" s="130"/>
      <c r="D116" s="207"/>
      <c r="E116" s="130"/>
      <c r="F116" s="207"/>
      <c r="G116" s="191">
        <f>SUM(G109:G115)</f>
        <v>-281350.16594998882</v>
      </c>
      <c r="H116" s="43"/>
    </row>
    <row r="117" spans="1:9" x14ac:dyDescent="0.25">
      <c r="A117" s="147" t="s">
        <v>87</v>
      </c>
      <c r="B117" s="139"/>
      <c r="C117" s="188"/>
      <c r="D117" s="188"/>
      <c r="E117" s="188"/>
      <c r="F117" s="188"/>
      <c r="G117" s="188"/>
      <c r="H117" s="42"/>
    </row>
    <row r="118" spans="1:9" x14ac:dyDescent="0.25">
      <c r="A118" s="229" t="s">
        <v>75</v>
      </c>
      <c r="B118" s="139"/>
      <c r="C118" s="188"/>
      <c r="D118" s="139"/>
      <c r="E118" s="139"/>
      <c r="F118" s="139"/>
      <c r="G118" s="188"/>
      <c r="H118" s="42"/>
    </row>
    <row r="119" spans="1:9" x14ac:dyDescent="0.25">
      <c r="A119" s="136" t="s">
        <v>88</v>
      </c>
      <c r="B119" s="139"/>
      <c r="C119" s="188"/>
      <c r="D119" s="139"/>
      <c r="E119" s="188"/>
      <c r="F119" s="139"/>
      <c r="G119" s="188">
        <v>295000</v>
      </c>
      <c r="H119" s="42"/>
    </row>
    <row r="120" spans="1:9" x14ac:dyDescent="0.25">
      <c r="A120" s="136" t="s">
        <v>48</v>
      </c>
      <c r="B120" s="139"/>
      <c r="C120" s="188"/>
      <c r="D120" s="139"/>
      <c r="E120" s="139"/>
      <c r="F120" s="139"/>
      <c r="G120" s="139"/>
      <c r="H120" s="42"/>
    </row>
    <row r="121" spans="1:9" x14ac:dyDescent="0.25">
      <c r="A121" s="229" t="s">
        <v>78</v>
      </c>
      <c r="B121" s="139"/>
      <c r="C121" s="188"/>
      <c r="D121" s="188"/>
      <c r="E121" s="188"/>
      <c r="F121" s="188"/>
      <c r="G121" s="188"/>
      <c r="H121" s="42"/>
    </row>
    <row r="122" spans="1:9" x14ac:dyDescent="0.25">
      <c r="A122" s="136" t="s">
        <v>89</v>
      </c>
      <c r="B122" s="139"/>
      <c r="C122" s="188"/>
      <c r="D122" s="139"/>
      <c r="E122" s="139"/>
      <c r="F122" s="139"/>
      <c r="G122" s="188">
        <v>-155000</v>
      </c>
      <c r="H122" s="42"/>
    </row>
    <row r="123" spans="1:9" x14ac:dyDescent="0.25">
      <c r="A123" s="136" t="s">
        <v>90</v>
      </c>
      <c r="B123" s="139"/>
      <c r="C123" s="188"/>
      <c r="D123" s="139"/>
      <c r="E123" s="188"/>
      <c r="F123" s="139"/>
      <c r="G123" s="188">
        <v>-239597</v>
      </c>
      <c r="H123" s="42"/>
    </row>
    <row r="124" spans="1:9" x14ac:dyDescent="0.25">
      <c r="A124" s="136" t="s">
        <v>48</v>
      </c>
      <c r="B124" s="139"/>
      <c r="C124" s="188"/>
      <c r="D124" s="139"/>
      <c r="E124" s="188"/>
      <c r="F124" s="139"/>
      <c r="G124" s="188">
        <v>-3801</v>
      </c>
      <c r="H124" s="42"/>
    </row>
    <row r="125" spans="1:9" x14ac:dyDescent="0.25">
      <c r="A125" s="211" t="s">
        <v>91</v>
      </c>
      <c r="B125" s="207"/>
      <c r="C125" s="130"/>
      <c r="D125" s="207"/>
      <c r="E125" s="130"/>
      <c r="F125" s="207"/>
      <c r="G125" s="191">
        <f>SUM(G119:G124)</f>
        <v>-103398</v>
      </c>
      <c r="H125" s="43"/>
    </row>
    <row r="126" spans="1:9" x14ac:dyDescent="0.25">
      <c r="A126" s="231" t="s">
        <v>92</v>
      </c>
      <c r="B126" s="215"/>
      <c r="C126" s="131"/>
      <c r="D126" s="215"/>
      <c r="E126" s="131"/>
      <c r="F126" s="215"/>
      <c r="G126" s="127">
        <f>SUM(G107,G116,G125)</f>
        <v>-6930.5356283463188</v>
      </c>
      <c r="H126" s="49"/>
    </row>
    <row r="127" spans="1:9" x14ac:dyDescent="0.25">
      <c r="A127" s="229" t="s">
        <v>93</v>
      </c>
      <c r="B127" s="139"/>
      <c r="C127" s="188"/>
      <c r="D127" s="139"/>
      <c r="E127" s="188"/>
      <c r="F127" s="139"/>
      <c r="G127" s="188">
        <v>25395.80516958714</v>
      </c>
      <c r="H127" s="42"/>
    </row>
    <row r="128" spans="1:9" ht="15.75" thickBot="1" x14ac:dyDescent="0.3">
      <c r="A128" s="232" t="s">
        <v>94</v>
      </c>
      <c r="B128" s="233"/>
      <c r="C128" s="233"/>
      <c r="D128" s="233"/>
      <c r="E128" s="233"/>
      <c r="F128" s="233"/>
      <c r="G128" s="132">
        <f>SUM(G126:G127)</f>
        <v>18465.269541240821</v>
      </c>
      <c r="H128" s="93"/>
      <c r="I128" s="53"/>
    </row>
    <row r="129" ht="15.75" thickTop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</sheetData>
  <mergeCells count="5">
    <mergeCell ref="D2:F2"/>
    <mergeCell ref="D4:F4"/>
    <mergeCell ref="D38:F38"/>
    <mergeCell ref="D40:F40"/>
    <mergeCell ref="A75:B75"/>
  </mergeCells>
  <pageMargins left="0.70866141732283472" right="0.70866141732283472" top="0.39370078740157483" bottom="0.19685039370078741" header="0.31496062992125984" footer="0.31496062992125984"/>
  <pageSetup paperSize="8" scale="60" orientation="portrait" r:id="rId1"/>
  <rowBreaks count="2" manualBreakCount="2">
    <brk id="35" max="16383" man="1"/>
    <brk id="8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2"/>
  <sheetViews>
    <sheetView topLeftCell="A82" workbookViewId="0"/>
  </sheetViews>
  <sheetFormatPr defaultRowHeight="15" x14ac:dyDescent="0.25"/>
  <cols>
    <col min="1" max="1" width="39.42578125" customWidth="1"/>
    <col min="2" max="2" width="3.28515625" customWidth="1"/>
    <col min="3" max="3" width="28.42578125" customWidth="1"/>
    <col min="4" max="4" width="2.140625" customWidth="1"/>
    <col min="5" max="5" width="28.42578125" customWidth="1"/>
    <col min="6" max="6" width="2.140625" customWidth="1"/>
    <col min="7" max="7" width="28.42578125" customWidth="1"/>
    <col min="8" max="8" width="2.140625" customWidth="1"/>
    <col min="10" max="10" width="10.7109375" style="249" customWidth="1"/>
    <col min="11" max="14" width="9.140625" style="249"/>
  </cols>
  <sheetData>
    <row r="1" spans="1:11" ht="24.75" customHeight="1" thickTop="1" x14ac:dyDescent="0.25">
      <c r="A1" s="88" t="s">
        <v>102</v>
      </c>
      <c r="B1" s="45"/>
      <c r="C1" s="45"/>
      <c r="D1" s="46"/>
      <c r="E1" s="46"/>
      <c r="F1" s="46"/>
      <c r="G1" s="47"/>
      <c r="H1" s="48"/>
    </row>
    <row r="2" spans="1:11" ht="22.5" customHeight="1" x14ac:dyDescent="0.25">
      <c r="A2" s="89"/>
      <c r="B2" s="83"/>
      <c r="C2" s="83"/>
      <c r="D2" s="278" t="s">
        <v>9</v>
      </c>
      <c r="E2" s="278"/>
      <c r="F2" s="279"/>
      <c r="G2" s="32" t="s">
        <v>103</v>
      </c>
      <c r="H2" s="33"/>
    </row>
    <row r="3" spans="1:11" ht="7.5" customHeight="1" x14ac:dyDescent="0.25">
      <c r="A3" s="89"/>
      <c r="B3" s="83"/>
      <c r="C3" s="9"/>
      <c r="D3" s="9"/>
      <c r="E3" s="9"/>
      <c r="F3" s="9"/>
      <c r="G3" s="10"/>
      <c r="H3" s="34"/>
    </row>
    <row r="4" spans="1:11" ht="22.5" customHeight="1" x14ac:dyDescent="0.25">
      <c r="A4" s="90"/>
      <c r="B4" s="11"/>
      <c r="C4" s="12"/>
      <c r="D4" s="278" t="s">
        <v>11</v>
      </c>
      <c r="E4" s="278"/>
      <c r="F4" s="279"/>
      <c r="G4" s="35">
        <v>43281</v>
      </c>
      <c r="H4" s="36"/>
    </row>
    <row r="5" spans="1:11" ht="15" customHeight="1" x14ac:dyDescent="0.25">
      <c r="A5" s="90"/>
      <c r="B5" s="11"/>
      <c r="C5" s="13"/>
      <c r="D5" s="13"/>
      <c r="E5" s="13"/>
      <c r="F5" s="13"/>
      <c r="G5" s="14"/>
      <c r="H5" s="37"/>
    </row>
    <row r="6" spans="1:11" ht="12" customHeight="1" x14ac:dyDescent="0.25">
      <c r="A6" s="91"/>
      <c r="B6" s="38"/>
      <c r="C6" s="38"/>
      <c r="D6" s="38"/>
      <c r="E6" s="38"/>
      <c r="F6" s="38"/>
      <c r="G6" s="38"/>
      <c r="H6" s="39"/>
    </row>
    <row r="7" spans="1:11" ht="12" customHeight="1" x14ac:dyDescent="0.25">
      <c r="A7" s="91"/>
      <c r="B7" s="38"/>
      <c r="C7" s="79" t="s">
        <v>12</v>
      </c>
      <c r="D7" s="38"/>
      <c r="E7" s="79" t="s">
        <v>13</v>
      </c>
      <c r="F7" s="40"/>
      <c r="G7" s="79" t="s">
        <v>14</v>
      </c>
      <c r="H7" s="39"/>
    </row>
    <row r="8" spans="1:11" ht="12" customHeight="1" x14ac:dyDescent="0.25">
      <c r="A8" s="91"/>
      <c r="B8" s="38"/>
      <c r="C8" s="76" t="s">
        <v>15</v>
      </c>
      <c r="D8" s="38"/>
      <c r="E8" s="80" t="s">
        <v>16</v>
      </c>
      <c r="F8" s="41"/>
      <c r="G8" s="76" t="s">
        <v>15</v>
      </c>
      <c r="H8" s="39"/>
    </row>
    <row r="9" spans="1:11" x14ac:dyDescent="0.25">
      <c r="A9" s="103" t="s">
        <v>18</v>
      </c>
      <c r="B9" s="104"/>
      <c r="C9" s="99"/>
      <c r="D9" s="104"/>
      <c r="E9" s="104"/>
      <c r="F9" s="104"/>
      <c r="G9" s="104"/>
      <c r="H9" s="42"/>
    </row>
    <row r="10" spans="1:11" x14ac:dyDescent="0.25">
      <c r="A10" s="105" t="s">
        <v>136</v>
      </c>
      <c r="B10" s="104"/>
      <c r="C10" s="99">
        <v>231095</v>
      </c>
      <c r="D10" s="99"/>
      <c r="E10" s="99">
        <v>231095</v>
      </c>
      <c r="F10" s="104"/>
      <c r="G10" s="104"/>
      <c r="H10" s="42"/>
    </row>
    <row r="11" spans="1:11" x14ac:dyDescent="0.25">
      <c r="A11" s="105" t="s">
        <v>137</v>
      </c>
      <c r="B11" s="104"/>
      <c r="C11" s="99">
        <v>292962</v>
      </c>
      <c r="D11" s="99"/>
      <c r="E11" s="99"/>
      <c r="F11" s="99"/>
      <c r="G11" s="99">
        <v>292962</v>
      </c>
      <c r="H11" s="42"/>
    </row>
    <row r="12" spans="1:11" x14ac:dyDescent="0.25">
      <c r="A12" s="105" t="s">
        <v>138</v>
      </c>
      <c r="B12" s="104"/>
      <c r="C12" s="99"/>
      <c r="D12" s="104"/>
      <c r="E12" s="104"/>
      <c r="F12" s="104"/>
      <c r="G12" s="104"/>
      <c r="H12" s="42"/>
    </row>
    <row r="13" spans="1:11" x14ac:dyDescent="0.25">
      <c r="A13" s="106" t="s">
        <v>22</v>
      </c>
      <c r="B13" s="107"/>
      <c r="C13" s="108">
        <f>C10+C11</f>
        <v>524057</v>
      </c>
      <c r="D13" s="108"/>
      <c r="E13" s="108">
        <f t="shared" ref="E13:G13" si="0">SUM(E10:E12)</f>
        <v>231095</v>
      </c>
      <c r="F13" s="108"/>
      <c r="G13" s="108">
        <f t="shared" si="0"/>
        <v>292962</v>
      </c>
      <c r="H13" s="43"/>
      <c r="J13" s="250"/>
      <c r="K13" s="250"/>
    </row>
    <row r="14" spans="1:11" x14ac:dyDescent="0.25">
      <c r="A14" s="103" t="s">
        <v>23</v>
      </c>
      <c r="B14" s="104"/>
      <c r="C14" s="104"/>
      <c r="D14" s="104"/>
      <c r="E14" s="104"/>
      <c r="F14" s="104"/>
      <c r="G14" s="104"/>
      <c r="H14" s="42"/>
      <c r="J14" s="250"/>
      <c r="K14" s="250"/>
    </row>
    <row r="15" spans="1:11" x14ac:dyDescent="0.25">
      <c r="A15" s="105" t="s">
        <v>24</v>
      </c>
      <c r="B15" s="104"/>
      <c r="C15" s="99">
        <v>44922</v>
      </c>
      <c r="D15" s="104"/>
      <c r="E15" s="99">
        <v>26076</v>
      </c>
      <c r="F15" s="104"/>
      <c r="G15" s="99">
        <v>18846</v>
      </c>
      <c r="H15" s="42"/>
      <c r="J15" s="250"/>
      <c r="K15" s="250"/>
    </row>
    <row r="16" spans="1:11" x14ac:dyDescent="0.25">
      <c r="A16" s="109" t="s">
        <v>25</v>
      </c>
      <c r="B16" s="104"/>
      <c r="C16" s="99">
        <v>1550</v>
      </c>
      <c r="D16" s="104"/>
      <c r="E16" s="99">
        <v>199</v>
      </c>
      <c r="F16" s="104"/>
      <c r="G16" s="99">
        <v>1351</v>
      </c>
      <c r="H16" s="42"/>
      <c r="J16" s="250"/>
      <c r="K16" s="250"/>
    </row>
    <row r="17" spans="1:11" x14ac:dyDescent="0.25">
      <c r="A17" s="109" t="s">
        <v>139</v>
      </c>
      <c r="B17" s="104"/>
      <c r="C17" s="99">
        <v>75297</v>
      </c>
      <c r="D17" s="104"/>
      <c r="E17" s="99">
        <v>50651</v>
      </c>
      <c r="F17" s="104"/>
      <c r="G17" s="99">
        <v>24646</v>
      </c>
      <c r="H17" s="42"/>
      <c r="J17" s="250"/>
      <c r="K17" s="250"/>
    </row>
    <row r="18" spans="1:11" x14ac:dyDescent="0.25">
      <c r="A18" s="109" t="s">
        <v>140</v>
      </c>
      <c r="B18" s="104"/>
      <c r="C18" s="99">
        <v>3615</v>
      </c>
      <c r="D18" s="104"/>
      <c r="E18" s="99"/>
      <c r="F18" s="104"/>
      <c r="G18" s="179">
        <v>3615</v>
      </c>
      <c r="H18" s="42"/>
      <c r="J18" s="250"/>
      <c r="K18" s="250"/>
    </row>
    <row r="19" spans="1:11" x14ac:dyDescent="0.25">
      <c r="A19" s="110" t="s">
        <v>27</v>
      </c>
      <c r="B19" s="104"/>
      <c r="C19" s="99">
        <v>67945</v>
      </c>
      <c r="D19" s="104"/>
      <c r="E19" s="99">
        <v>18375</v>
      </c>
      <c r="F19" s="104"/>
      <c r="G19" s="99">
        <v>49570</v>
      </c>
      <c r="H19" s="42"/>
      <c r="J19" s="250"/>
      <c r="K19" s="250"/>
    </row>
    <row r="20" spans="1:11" x14ac:dyDescent="0.25">
      <c r="A20" s="110" t="s">
        <v>141</v>
      </c>
      <c r="B20" s="104"/>
      <c r="C20" s="99">
        <v>9741</v>
      </c>
      <c r="D20" s="104"/>
      <c r="E20" s="99">
        <v>4319</v>
      </c>
      <c r="F20" s="104"/>
      <c r="G20" s="99">
        <v>5422</v>
      </c>
      <c r="H20" s="42"/>
      <c r="J20" s="250"/>
      <c r="K20" s="250"/>
    </row>
    <row r="21" spans="1:11" x14ac:dyDescent="0.25">
      <c r="A21" s="110" t="s">
        <v>28</v>
      </c>
      <c r="B21" s="104"/>
      <c r="C21" s="99">
        <v>31105</v>
      </c>
      <c r="D21" s="99"/>
      <c r="E21" s="99">
        <v>31105</v>
      </c>
      <c r="F21" s="104"/>
      <c r="G21" s="99"/>
      <c r="H21" s="42"/>
      <c r="J21" s="250"/>
      <c r="K21" s="250"/>
    </row>
    <row r="22" spans="1:11" x14ac:dyDescent="0.25">
      <c r="A22" s="110" t="s">
        <v>29</v>
      </c>
      <c r="B22" s="104"/>
      <c r="C22" s="99">
        <v>2990</v>
      </c>
      <c r="D22" s="104"/>
      <c r="E22" s="99">
        <v>1432</v>
      </c>
      <c r="F22" s="104"/>
      <c r="G22" s="99">
        <v>1558</v>
      </c>
      <c r="H22" s="42"/>
      <c r="J22" s="250"/>
      <c r="K22" s="250"/>
    </row>
    <row r="23" spans="1:11" x14ac:dyDescent="0.25">
      <c r="A23" s="110" t="s">
        <v>30</v>
      </c>
      <c r="B23" s="104"/>
      <c r="C23" s="99">
        <v>13489.159</v>
      </c>
      <c r="D23" s="104"/>
      <c r="E23" s="99">
        <v>6668.7179999999998</v>
      </c>
      <c r="F23" s="104"/>
      <c r="G23" s="99">
        <v>6820.4409999999998</v>
      </c>
      <c r="H23" s="42"/>
      <c r="J23" s="250"/>
      <c r="K23" s="250"/>
    </row>
    <row r="24" spans="1:11" x14ac:dyDescent="0.25">
      <c r="A24" s="110" t="s">
        <v>31</v>
      </c>
      <c r="B24" s="104"/>
      <c r="C24" s="99"/>
      <c r="D24" s="104"/>
      <c r="E24" s="99"/>
      <c r="F24" s="104"/>
      <c r="G24" s="99"/>
      <c r="H24" s="42"/>
      <c r="J24" s="250"/>
      <c r="K24" s="250"/>
    </row>
    <row r="25" spans="1:11" x14ac:dyDescent="0.25">
      <c r="A25" s="106" t="s">
        <v>32</v>
      </c>
      <c r="B25" s="111"/>
      <c r="C25" s="100">
        <f>SUM(C15:C24)</f>
        <v>250654.15899999999</v>
      </c>
      <c r="D25" s="100"/>
      <c r="E25" s="100">
        <f t="shared" ref="E25:G25" si="1">SUM(E15:E24)</f>
        <v>138825.71799999999</v>
      </c>
      <c r="F25" s="100"/>
      <c r="G25" s="100">
        <f t="shared" si="1"/>
        <v>111828.44100000001</v>
      </c>
      <c r="H25" s="43"/>
      <c r="J25" s="250"/>
      <c r="K25" s="250"/>
    </row>
    <row r="26" spans="1:11" x14ac:dyDescent="0.25">
      <c r="A26" s="113" t="s">
        <v>33</v>
      </c>
      <c r="B26" s="104"/>
      <c r="C26" s="114">
        <f>C13-C25</f>
        <v>273402.84100000001</v>
      </c>
      <c r="D26" s="114"/>
      <c r="E26" s="114">
        <f>E13-E25</f>
        <v>92269.282000000007</v>
      </c>
      <c r="F26" s="114"/>
      <c r="G26" s="114">
        <f>G13-G25</f>
        <v>181133.55900000001</v>
      </c>
      <c r="H26" s="42"/>
      <c r="J26" s="250"/>
      <c r="K26" s="250"/>
    </row>
    <row r="27" spans="1:11" x14ac:dyDescent="0.25">
      <c r="A27" s="105" t="s">
        <v>34</v>
      </c>
      <c r="B27" s="104"/>
      <c r="C27" s="99"/>
      <c r="D27" s="104"/>
      <c r="E27" s="104"/>
      <c r="F27" s="104"/>
      <c r="G27" s="104"/>
      <c r="H27" s="42"/>
      <c r="J27" s="250"/>
      <c r="K27" s="250"/>
    </row>
    <row r="28" spans="1:11" x14ac:dyDescent="0.25">
      <c r="A28" s="115" t="s">
        <v>35</v>
      </c>
      <c r="B28" s="104"/>
      <c r="C28" s="114">
        <f>SUM(C26:C27)</f>
        <v>273402.84100000001</v>
      </c>
      <c r="D28" s="104"/>
      <c r="E28" s="104"/>
      <c r="F28" s="104"/>
      <c r="G28" s="104"/>
      <c r="H28" s="42"/>
      <c r="J28" s="250"/>
      <c r="K28" s="250"/>
    </row>
    <row r="29" spans="1:11" x14ac:dyDescent="0.25">
      <c r="A29" s="105" t="s">
        <v>104</v>
      </c>
      <c r="B29" s="104"/>
      <c r="C29" s="99">
        <v>-161274</v>
      </c>
      <c r="D29" s="104"/>
      <c r="E29" s="104"/>
      <c r="F29" s="104"/>
      <c r="G29" s="104"/>
      <c r="H29" s="42"/>
      <c r="J29" s="250"/>
      <c r="K29" s="250"/>
    </row>
    <row r="30" spans="1:11" x14ac:dyDescent="0.25">
      <c r="A30" s="115" t="s">
        <v>37</v>
      </c>
      <c r="B30" s="104"/>
      <c r="C30" s="116">
        <f>SUM(C28:C29)</f>
        <v>112128.84100000001</v>
      </c>
      <c r="D30" s="104"/>
      <c r="E30" s="104"/>
      <c r="F30" s="104"/>
      <c r="G30" s="104"/>
      <c r="H30" s="42"/>
      <c r="J30" s="250"/>
      <c r="K30" s="250"/>
    </row>
    <row r="31" spans="1:11" x14ac:dyDescent="0.25">
      <c r="A31" s="105" t="s">
        <v>105</v>
      </c>
      <c r="B31" s="104"/>
      <c r="C31" s="99">
        <v>-32847</v>
      </c>
      <c r="D31" s="104"/>
      <c r="E31" s="104"/>
      <c r="F31" s="104"/>
      <c r="G31" s="104"/>
      <c r="H31" s="42"/>
      <c r="J31" s="250"/>
      <c r="K31" s="250"/>
    </row>
    <row r="32" spans="1:11" x14ac:dyDescent="0.25">
      <c r="A32" s="115" t="s">
        <v>39</v>
      </c>
      <c r="B32" s="104"/>
      <c r="C32" s="116">
        <f>SUM(C30:C31)</f>
        <v>79281.841000000015</v>
      </c>
      <c r="D32" s="104"/>
      <c r="E32" s="104"/>
      <c r="F32" s="104"/>
      <c r="G32" s="104"/>
      <c r="H32" s="42"/>
      <c r="J32" s="250"/>
      <c r="K32" s="250"/>
    </row>
    <row r="33" spans="1:11" x14ac:dyDescent="0.25">
      <c r="A33" s="105" t="s">
        <v>40</v>
      </c>
      <c r="B33" s="104"/>
      <c r="C33" s="99">
        <v>-219607</v>
      </c>
      <c r="D33" s="104"/>
      <c r="E33" s="104"/>
      <c r="F33" s="104"/>
      <c r="G33" s="104"/>
      <c r="H33" s="42"/>
      <c r="J33" s="250"/>
      <c r="K33" s="250"/>
    </row>
    <row r="34" spans="1:11" x14ac:dyDescent="0.25">
      <c r="A34" s="105" t="s">
        <v>128</v>
      </c>
      <c r="B34" s="104"/>
      <c r="C34" s="99">
        <v>-72083</v>
      </c>
      <c r="D34" s="104"/>
      <c r="E34" s="104"/>
      <c r="F34" s="104"/>
      <c r="G34" s="104"/>
      <c r="H34" s="42"/>
      <c r="J34" s="250"/>
      <c r="K34" s="250"/>
    </row>
    <row r="35" spans="1:11" ht="15.75" thickBot="1" x14ac:dyDescent="0.3">
      <c r="A35" s="117" t="s">
        <v>98</v>
      </c>
      <c r="B35" s="118"/>
      <c r="C35" s="119">
        <f>SUM(C32:C34)</f>
        <v>-212408.15899999999</v>
      </c>
      <c r="D35" s="118"/>
      <c r="E35" s="118"/>
      <c r="F35" s="118"/>
      <c r="G35" s="118"/>
      <c r="H35" s="44"/>
      <c r="J35" s="250"/>
      <c r="K35" s="250"/>
    </row>
    <row r="36" spans="1:11" ht="15.75" thickTop="1" x14ac:dyDescent="0.25">
      <c r="J36" s="250"/>
      <c r="K36" s="250"/>
    </row>
    <row r="37" spans="1:11" ht="15.75" thickBot="1" x14ac:dyDescent="0.3">
      <c r="J37" s="250"/>
      <c r="K37" s="250"/>
    </row>
    <row r="38" spans="1:11" ht="24.75" customHeight="1" thickTop="1" x14ac:dyDescent="0.25">
      <c r="A38" s="88" t="s">
        <v>106</v>
      </c>
      <c r="B38" s="45"/>
      <c r="C38" s="45"/>
      <c r="D38" s="46"/>
      <c r="E38" s="46"/>
      <c r="F38" s="46"/>
      <c r="G38" s="47"/>
      <c r="H38" s="72"/>
      <c r="J38" s="250"/>
      <c r="K38" s="250"/>
    </row>
    <row r="39" spans="1:11" ht="22.5" customHeight="1" x14ac:dyDescent="0.25">
      <c r="A39" s="89"/>
      <c r="B39" s="83"/>
      <c r="C39" s="83"/>
      <c r="D39" s="278" t="s">
        <v>9</v>
      </c>
      <c r="E39" s="278"/>
      <c r="F39" s="279"/>
      <c r="G39" s="32" t="s">
        <v>103</v>
      </c>
      <c r="H39" s="94"/>
      <c r="J39" s="250"/>
      <c r="K39" s="250"/>
    </row>
    <row r="40" spans="1:11" ht="7.5" customHeight="1" x14ac:dyDescent="0.25">
      <c r="A40" s="89"/>
      <c r="B40" s="83"/>
      <c r="C40" s="9"/>
      <c r="D40" s="9"/>
      <c r="E40" s="9"/>
      <c r="F40" s="9"/>
      <c r="G40" s="10"/>
      <c r="H40" s="55"/>
      <c r="J40" s="250"/>
      <c r="K40" s="250"/>
    </row>
    <row r="41" spans="1:11" ht="22.5" customHeight="1" x14ac:dyDescent="0.25">
      <c r="A41" s="90"/>
      <c r="B41" s="11"/>
      <c r="C41" s="12"/>
      <c r="D41" s="278" t="s">
        <v>11</v>
      </c>
      <c r="E41" s="278"/>
      <c r="F41" s="279"/>
      <c r="G41" s="35">
        <v>43281</v>
      </c>
      <c r="H41" s="95"/>
      <c r="J41" s="250"/>
      <c r="K41" s="250"/>
    </row>
    <row r="42" spans="1:11" ht="15" customHeight="1" x14ac:dyDescent="0.25">
      <c r="A42" s="90"/>
      <c r="B42" s="11"/>
      <c r="C42" s="13"/>
      <c r="D42" s="13"/>
      <c r="E42" s="13"/>
      <c r="F42" s="13"/>
      <c r="G42" s="14"/>
      <c r="H42" s="57"/>
      <c r="J42" s="250"/>
      <c r="K42" s="250"/>
    </row>
    <row r="43" spans="1:11" ht="12" customHeight="1" x14ac:dyDescent="0.25">
      <c r="A43" s="91"/>
      <c r="B43" s="38"/>
      <c r="C43" s="38"/>
      <c r="D43" s="38"/>
      <c r="E43" s="38"/>
      <c r="F43" s="38"/>
      <c r="G43" s="38"/>
      <c r="H43" s="52"/>
      <c r="J43" s="250"/>
      <c r="K43" s="250"/>
    </row>
    <row r="44" spans="1:11" ht="12" customHeight="1" x14ac:dyDescent="0.25">
      <c r="A44" s="91"/>
      <c r="B44" s="38"/>
      <c r="C44" s="79" t="s">
        <v>12</v>
      </c>
      <c r="D44" s="38"/>
      <c r="E44" s="79" t="s">
        <v>13</v>
      </c>
      <c r="F44" s="40"/>
      <c r="G44" s="79" t="s">
        <v>14</v>
      </c>
      <c r="H44" s="52"/>
      <c r="J44" s="250"/>
      <c r="K44" s="250"/>
    </row>
    <row r="45" spans="1:11" ht="12" customHeight="1" x14ac:dyDescent="0.25">
      <c r="A45" s="91"/>
      <c r="B45" s="38"/>
      <c r="C45" s="76" t="s">
        <v>15</v>
      </c>
      <c r="D45" s="38"/>
      <c r="E45" s="80" t="s">
        <v>16</v>
      </c>
      <c r="F45" s="41"/>
      <c r="G45" s="76" t="s">
        <v>15</v>
      </c>
      <c r="H45" s="52"/>
      <c r="J45" s="250"/>
      <c r="K45" s="250"/>
    </row>
    <row r="46" spans="1:11" x14ac:dyDescent="0.25">
      <c r="A46" s="120" t="s">
        <v>44</v>
      </c>
      <c r="B46" s="104"/>
      <c r="C46" s="99"/>
      <c r="D46" s="104"/>
      <c r="E46" s="104"/>
      <c r="F46" s="104"/>
      <c r="G46" s="99"/>
      <c r="H46" s="26"/>
      <c r="J46" s="250"/>
      <c r="K46" s="250"/>
    </row>
    <row r="47" spans="1:11" x14ac:dyDescent="0.25">
      <c r="A47" s="121" t="s">
        <v>45</v>
      </c>
      <c r="B47" s="104"/>
      <c r="C47" s="99">
        <v>7569</v>
      </c>
      <c r="D47" s="99"/>
      <c r="E47" s="99"/>
      <c r="F47" s="104"/>
      <c r="G47" s="179">
        <v>7569</v>
      </c>
      <c r="H47" s="26"/>
      <c r="J47" s="250"/>
      <c r="K47" s="250"/>
    </row>
    <row r="48" spans="1:11" x14ac:dyDescent="0.25">
      <c r="A48" s="121" t="s">
        <v>46</v>
      </c>
      <c r="B48" s="104"/>
      <c r="C48" s="99">
        <v>62997</v>
      </c>
      <c r="D48" s="99"/>
      <c r="E48" s="99">
        <v>46156</v>
      </c>
      <c r="F48" s="99"/>
      <c r="G48" s="99">
        <v>16841</v>
      </c>
      <c r="H48" s="26"/>
      <c r="J48" s="250"/>
      <c r="K48" s="250"/>
    </row>
    <row r="49" spans="1:11" x14ac:dyDescent="0.25">
      <c r="A49" s="121" t="s">
        <v>47</v>
      </c>
      <c r="B49" s="104"/>
      <c r="C49" s="99"/>
      <c r="D49" s="104"/>
      <c r="E49" s="104"/>
      <c r="F49" s="104"/>
      <c r="G49" s="104"/>
      <c r="H49" s="26"/>
      <c r="J49" s="250"/>
      <c r="K49" s="250"/>
    </row>
    <row r="50" spans="1:11" x14ac:dyDescent="0.25">
      <c r="A50" s="121" t="s">
        <v>100</v>
      </c>
      <c r="B50" s="122"/>
      <c r="C50" s="99"/>
      <c r="D50" s="99"/>
      <c r="E50" s="99"/>
      <c r="F50" s="99"/>
      <c r="G50" s="99"/>
      <c r="H50" s="26"/>
      <c r="J50" s="250"/>
      <c r="K50" s="250"/>
    </row>
    <row r="51" spans="1:11" x14ac:dyDescent="0.25">
      <c r="A51" s="121" t="s">
        <v>48</v>
      </c>
      <c r="B51" s="104"/>
      <c r="C51" s="99">
        <v>18674</v>
      </c>
      <c r="D51" s="104"/>
      <c r="E51" s="99">
        <v>203</v>
      </c>
      <c r="F51" s="104"/>
      <c r="G51" s="99">
        <v>18471</v>
      </c>
      <c r="H51" s="26"/>
      <c r="J51" s="250"/>
      <c r="K51" s="250"/>
    </row>
    <row r="52" spans="1:11" x14ac:dyDescent="0.25">
      <c r="A52" s="120" t="s">
        <v>49</v>
      </c>
      <c r="B52" s="104"/>
      <c r="C52" s="116">
        <f>SUM(C47:C51)</f>
        <v>89240</v>
      </c>
      <c r="D52" s="116"/>
      <c r="E52" s="116">
        <f>SUM(E47:E51)</f>
        <v>46359</v>
      </c>
      <c r="F52" s="116"/>
      <c r="G52" s="116">
        <f>SUM(G47:G51)</f>
        <v>42881</v>
      </c>
      <c r="H52" s="26"/>
      <c r="J52" s="250"/>
      <c r="K52" s="250"/>
    </row>
    <row r="53" spans="1:11" x14ac:dyDescent="0.25">
      <c r="A53" s="120" t="s">
        <v>50</v>
      </c>
      <c r="B53" s="104"/>
      <c r="C53" s="99"/>
      <c r="D53" s="104"/>
      <c r="E53" s="99"/>
      <c r="F53" s="104"/>
      <c r="G53" s="99"/>
      <c r="H53" s="26"/>
      <c r="J53" s="250"/>
      <c r="K53" s="250"/>
    </row>
    <row r="54" spans="1:11" x14ac:dyDescent="0.25">
      <c r="A54" s="121" t="s">
        <v>46</v>
      </c>
      <c r="B54" s="104"/>
      <c r="C54" s="99"/>
      <c r="D54" s="104"/>
      <c r="E54" s="99"/>
      <c r="F54" s="104"/>
      <c r="G54" s="99"/>
      <c r="H54" s="26"/>
      <c r="J54" s="250"/>
      <c r="K54" s="250"/>
    </row>
    <row r="55" spans="1:11" x14ac:dyDescent="0.25">
      <c r="A55" s="121" t="s">
        <v>129</v>
      </c>
      <c r="B55" s="104"/>
      <c r="C55" s="99"/>
      <c r="D55" s="104"/>
      <c r="E55" s="99"/>
      <c r="F55" s="104"/>
      <c r="G55" s="99"/>
      <c r="H55" s="26"/>
      <c r="J55" s="250"/>
      <c r="K55" s="250"/>
    </row>
    <row r="56" spans="1:11" x14ac:dyDescent="0.25">
      <c r="A56" s="121" t="s">
        <v>121</v>
      </c>
      <c r="B56" s="104"/>
      <c r="C56" s="99">
        <v>1382009</v>
      </c>
      <c r="D56" s="104"/>
      <c r="E56" s="99">
        <v>980385</v>
      </c>
      <c r="F56" s="104"/>
      <c r="G56" s="99">
        <v>401624</v>
      </c>
      <c r="H56" s="26"/>
      <c r="J56" s="250"/>
      <c r="K56" s="250"/>
    </row>
    <row r="57" spans="1:11" x14ac:dyDescent="0.25">
      <c r="A57" s="121" t="s">
        <v>51</v>
      </c>
      <c r="B57" s="104"/>
      <c r="C57" s="99">
        <v>678850</v>
      </c>
      <c r="D57" s="104"/>
      <c r="E57" s="99"/>
      <c r="F57" s="104"/>
      <c r="G57" s="99">
        <v>678850</v>
      </c>
      <c r="H57" s="26"/>
      <c r="J57" s="250"/>
      <c r="K57" s="250"/>
    </row>
    <row r="58" spans="1:11" x14ac:dyDescent="0.25">
      <c r="A58" s="121" t="s">
        <v>122</v>
      </c>
      <c r="B58" s="104"/>
      <c r="C58" s="99">
        <v>564720</v>
      </c>
      <c r="D58" s="99"/>
      <c r="E58" s="99"/>
      <c r="F58" s="104"/>
      <c r="G58" s="99">
        <v>564720</v>
      </c>
      <c r="H58" s="26"/>
      <c r="J58" s="250"/>
      <c r="K58" s="250"/>
    </row>
    <row r="59" spans="1:11" x14ac:dyDescent="0.25">
      <c r="A59" s="121" t="s">
        <v>52</v>
      </c>
      <c r="B59" s="104"/>
      <c r="C59" s="99">
        <v>443598</v>
      </c>
      <c r="D59" s="99"/>
      <c r="E59" s="99" t="s">
        <v>148</v>
      </c>
      <c r="F59" s="104"/>
      <c r="G59" s="99">
        <v>443598</v>
      </c>
      <c r="H59" s="26"/>
      <c r="J59" s="250"/>
      <c r="K59" s="250"/>
    </row>
    <row r="60" spans="1:11" x14ac:dyDescent="0.25">
      <c r="A60" s="121" t="s">
        <v>123</v>
      </c>
      <c r="B60" s="104"/>
      <c r="C60" s="99">
        <v>11689</v>
      </c>
      <c r="D60" s="99"/>
      <c r="E60" s="99"/>
      <c r="F60" s="104"/>
      <c r="G60" s="99">
        <v>11689</v>
      </c>
      <c r="H60" s="26"/>
      <c r="J60" s="250"/>
      <c r="K60" s="250"/>
    </row>
    <row r="61" spans="1:11" x14ac:dyDescent="0.25">
      <c r="A61" s="121" t="s">
        <v>130</v>
      </c>
      <c r="B61" s="104"/>
      <c r="C61" s="99">
        <v>910</v>
      </c>
      <c r="D61" s="104"/>
      <c r="E61" s="99"/>
      <c r="F61" s="104"/>
      <c r="G61" s="99">
        <v>910</v>
      </c>
      <c r="H61" s="26"/>
      <c r="J61" s="250"/>
      <c r="K61" s="250"/>
    </row>
    <row r="62" spans="1:11" x14ac:dyDescent="0.25">
      <c r="A62" s="121" t="s">
        <v>107</v>
      </c>
      <c r="B62" s="104"/>
      <c r="C62" s="99">
        <v>54517</v>
      </c>
      <c r="D62" s="104"/>
      <c r="E62" s="99"/>
      <c r="F62" s="104"/>
      <c r="G62" s="99">
        <v>54517</v>
      </c>
      <c r="H62" s="26"/>
      <c r="J62" s="250"/>
      <c r="K62" s="250"/>
    </row>
    <row r="63" spans="1:11" x14ac:dyDescent="0.25">
      <c r="A63" s="121" t="s">
        <v>48</v>
      </c>
      <c r="B63" s="104"/>
      <c r="C63" s="99">
        <v>121516</v>
      </c>
      <c r="D63" s="104"/>
      <c r="E63" s="99">
        <v>15415</v>
      </c>
      <c r="F63" s="104"/>
      <c r="G63" s="99">
        <v>106101</v>
      </c>
      <c r="H63" s="26"/>
      <c r="J63" s="250"/>
      <c r="K63" s="250"/>
    </row>
    <row r="64" spans="1:11" x14ac:dyDescent="0.25">
      <c r="A64" s="120" t="s">
        <v>53</v>
      </c>
      <c r="B64" s="104"/>
      <c r="C64" s="116">
        <f>SUM(C54:C63)</f>
        <v>3257809</v>
      </c>
      <c r="D64" s="116"/>
      <c r="E64" s="116">
        <f>SUM(E54:E63)</f>
        <v>995800</v>
      </c>
      <c r="F64" s="116"/>
      <c r="G64" s="116">
        <f>SUM(G54:G63)</f>
        <v>2262009</v>
      </c>
      <c r="H64" s="26"/>
      <c r="J64" s="250"/>
      <c r="K64" s="250"/>
    </row>
    <row r="65" spans="1:11" x14ac:dyDescent="0.25">
      <c r="A65" s="123" t="s">
        <v>54</v>
      </c>
      <c r="B65" s="111"/>
      <c r="C65" s="108">
        <f>SUM(C52,C64)</f>
        <v>3347049</v>
      </c>
      <c r="D65" s="108"/>
      <c r="E65" s="192">
        <f>SUM(E52,E64)</f>
        <v>1042159</v>
      </c>
      <c r="F65" s="108"/>
      <c r="G65" s="108">
        <f t="shared" ref="G65" si="2">SUM(G52,G64)</f>
        <v>2304890</v>
      </c>
      <c r="H65" s="28"/>
      <c r="J65" s="250"/>
      <c r="K65" s="250"/>
    </row>
    <row r="66" spans="1:11" x14ac:dyDescent="0.25">
      <c r="A66" s="120" t="s">
        <v>55</v>
      </c>
      <c r="B66" s="104"/>
      <c r="C66" s="101"/>
      <c r="D66" s="101"/>
      <c r="E66" s="101"/>
      <c r="F66" s="101"/>
      <c r="G66" s="101"/>
      <c r="H66" s="26"/>
      <c r="J66" s="250"/>
      <c r="K66" s="250"/>
    </row>
    <row r="67" spans="1:11" x14ac:dyDescent="0.25">
      <c r="A67" s="121" t="s">
        <v>56</v>
      </c>
      <c r="B67" s="104"/>
      <c r="C67" s="99">
        <v>99696</v>
      </c>
      <c r="D67" s="101"/>
      <c r="E67" s="101"/>
      <c r="F67" s="101"/>
      <c r="G67" s="101">
        <v>99696</v>
      </c>
      <c r="H67" s="26"/>
      <c r="J67" s="250"/>
      <c r="K67" s="250"/>
    </row>
    <row r="68" spans="1:11" x14ac:dyDescent="0.25">
      <c r="A68" s="121" t="s">
        <v>57</v>
      </c>
      <c r="B68" s="104"/>
      <c r="C68" s="99">
        <v>120000</v>
      </c>
      <c r="D68" s="104"/>
      <c r="E68" s="104"/>
      <c r="F68" s="104"/>
      <c r="G68" s="101">
        <v>120000</v>
      </c>
      <c r="H68" s="26"/>
      <c r="J68" s="250"/>
      <c r="K68" s="250"/>
    </row>
    <row r="69" spans="1:11" x14ac:dyDescent="0.25">
      <c r="A69" s="121" t="s">
        <v>58</v>
      </c>
      <c r="B69" s="104"/>
      <c r="C69" s="99">
        <v>29704</v>
      </c>
      <c r="D69" s="104"/>
      <c r="E69" s="99"/>
      <c r="F69" s="104"/>
      <c r="G69" s="99">
        <v>29704</v>
      </c>
      <c r="H69" s="26"/>
      <c r="J69" s="250"/>
      <c r="K69" s="250"/>
    </row>
    <row r="70" spans="1:11" ht="17.25" customHeight="1" x14ac:dyDescent="0.25">
      <c r="A70" s="281" t="s">
        <v>131</v>
      </c>
      <c r="B70" s="282"/>
      <c r="C70" s="99">
        <v>7667</v>
      </c>
      <c r="D70" s="104"/>
      <c r="E70" s="104"/>
      <c r="F70" s="104"/>
      <c r="G70" s="99">
        <v>7667</v>
      </c>
      <c r="H70" s="26"/>
      <c r="J70" s="250"/>
      <c r="K70" s="250"/>
    </row>
    <row r="71" spans="1:11" ht="17.25" customHeight="1" x14ac:dyDescent="0.25">
      <c r="A71" s="124" t="s">
        <v>48</v>
      </c>
      <c r="B71" s="163"/>
      <c r="C71" s="99">
        <v>837</v>
      </c>
      <c r="D71" s="104"/>
      <c r="E71" s="104"/>
      <c r="F71" s="104"/>
      <c r="G71" s="99">
        <v>837</v>
      </c>
      <c r="H71" s="26"/>
      <c r="J71" s="250"/>
      <c r="K71" s="250"/>
    </row>
    <row r="72" spans="1:11" x14ac:dyDescent="0.25">
      <c r="A72" s="120" t="s">
        <v>59</v>
      </c>
      <c r="B72" s="104"/>
      <c r="C72" s="116">
        <f>SUM(C67:C71)</f>
        <v>257904</v>
      </c>
      <c r="D72" s="180"/>
      <c r="E72" s="182"/>
      <c r="F72" s="180"/>
      <c r="G72" s="180">
        <f t="shared" ref="G72" si="3">SUM(G67:G71)</f>
        <v>257904</v>
      </c>
      <c r="H72" s="26"/>
      <c r="J72" s="250"/>
      <c r="K72" s="250"/>
    </row>
    <row r="73" spans="1:11" x14ac:dyDescent="0.25">
      <c r="A73" s="120" t="s">
        <v>60</v>
      </c>
      <c r="B73" s="104"/>
      <c r="C73" s="99"/>
      <c r="D73" s="104"/>
      <c r="E73" s="104"/>
      <c r="F73" s="104"/>
      <c r="G73" s="99"/>
      <c r="H73" s="26"/>
      <c r="J73" s="250"/>
      <c r="K73" s="250"/>
    </row>
    <row r="74" spans="1:11" x14ac:dyDescent="0.25">
      <c r="A74" s="121" t="s">
        <v>57</v>
      </c>
      <c r="B74" s="104"/>
      <c r="C74" s="99">
        <v>2092058</v>
      </c>
      <c r="D74" s="104"/>
      <c r="E74" s="104"/>
      <c r="F74" s="104"/>
      <c r="G74" s="99">
        <v>2092058</v>
      </c>
      <c r="H74" s="26"/>
      <c r="J74" s="250"/>
      <c r="K74" s="250"/>
    </row>
    <row r="75" spans="1:11" x14ac:dyDescent="0.25">
      <c r="A75" s="121" t="s">
        <v>58</v>
      </c>
      <c r="B75" s="104"/>
      <c r="C75" s="99">
        <v>576</v>
      </c>
      <c r="D75" s="104"/>
      <c r="E75" s="99"/>
      <c r="F75" s="104"/>
      <c r="G75" s="99">
        <v>576</v>
      </c>
      <c r="H75" s="26"/>
      <c r="J75" s="250"/>
      <c r="K75" s="250"/>
    </row>
    <row r="76" spans="1:11" ht="17.25" customHeight="1" x14ac:dyDescent="0.25">
      <c r="A76" s="281" t="s">
        <v>48</v>
      </c>
      <c r="B76" s="282"/>
      <c r="C76" s="99">
        <v>424549</v>
      </c>
      <c r="D76" s="104"/>
      <c r="E76" s="104"/>
      <c r="F76" s="104"/>
      <c r="G76" s="99">
        <v>424549</v>
      </c>
      <c r="H76" s="26"/>
      <c r="J76" s="250"/>
      <c r="K76" s="250"/>
    </row>
    <row r="77" spans="1:11" x14ac:dyDescent="0.25">
      <c r="A77" s="120" t="s">
        <v>61</v>
      </c>
      <c r="B77" s="104"/>
      <c r="C77" s="116">
        <f>SUM(C74:C76)</f>
        <v>2517183</v>
      </c>
      <c r="D77" s="180"/>
      <c r="E77" s="182"/>
      <c r="F77" s="180"/>
      <c r="G77" s="180">
        <f t="shared" ref="G77" si="4">SUM(G74:G76)</f>
        <v>2517183</v>
      </c>
      <c r="H77" s="26"/>
      <c r="J77" s="250"/>
      <c r="K77" s="250"/>
    </row>
    <row r="78" spans="1:11" x14ac:dyDescent="0.25">
      <c r="A78" s="123" t="s">
        <v>62</v>
      </c>
      <c r="B78" s="111"/>
      <c r="C78" s="108">
        <f>C72+C77</f>
        <v>2775087</v>
      </c>
      <c r="D78" s="181"/>
      <c r="E78" s="183"/>
      <c r="F78" s="181"/>
      <c r="G78" s="181">
        <f t="shared" ref="G78" si="5">G72+G77</f>
        <v>2775087</v>
      </c>
      <c r="H78" s="28"/>
      <c r="J78" s="250"/>
      <c r="K78" s="250"/>
    </row>
    <row r="79" spans="1:11" x14ac:dyDescent="0.25">
      <c r="A79" s="125" t="s">
        <v>63</v>
      </c>
      <c r="B79" s="126"/>
      <c r="C79" s="127">
        <f>C65-C78</f>
        <v>571962</v>
      </c>
      <c r="D79" s="127"/>
      <c r="E79" s="127">
        <f t="shared" ref="E79:G79" si="6">E65-E78</f>
        <v>1042159</v>
      </c>
      <c r="F79" s="127"/>
      <c r="G79" s="127">
        <f t="shared" si="6"/>
        <v>-470197</v>
      </c>
      <c r="H79" s="29"/>
      <c r="J79" s="250"/>
      <c r="K79" s="250"/>
    </row>
    <row r="80" spans="1:11" x14ac:dyDescent="0.25">
      <c r="A80" s="120" t="s">
        <v>64</v>
      </c>
      <c r="B80" s="104"/>
      <c r="C80" s="99"/>
      <c r="D80" s="104"/>
      <c r="E80" s="104"/>
      <c r="F80" s="104"/>
      <c r="G80" s="104"/>
      <c r="H80" s="26"/>
    </row>
    <row r="81" spans="1:8" x14ac:dyDescent="0.25">
      <c r="A81" s="121" t="s">
        <v>65</v>
      </c>
      <c r="B81" s="104"/>
      <c r="C81" s="99">
        <v>161865</v>
      </c>
      <c r="D81" s="104"/>
      <c r="E81" s="104"/>
      <c r="F81" s="104"/>
      <c r="G81" s="104"/>
      <c r="H81" s="26"/>
    </row>
    <row r="82" spans="1:8" x14ac:dyDescent="0.25">
      <c r="A82" s="121" t="s">
        <v>66</v>
      </c>
      <c r="B82" s="104"/>
      <c r="C82" s="99">
        <v>278367</v>
      </c>
      <c r="D82" s="104"/>
      <c r="E82" s="104"/>
      <c r="F82" s="104"/>
      <c r="G82" s="104"/>
      <c r="H82" s="26"/>
    </row>
    <row r="83" spans="1:8" x14ac:dyDescent="0.25">
      <c r="A83" s="121" t="s">
        <v>67</v>
      </c>
      <c r="B83" s="104"/>
      <c r="C83" s="99">
        <v>131732</v>
      </c>
      <c r="D83" s="104"/>
      <c r="E83" s="104"/>
      <c r="F83" s="104"/>
      <c r="G83" s="104"/>
      <c r="H83" s="26"/>
    </row>
    <row r="84" spans="1:8" x14ac:dyDescent="0.25">
      <c r="A84" s="123" t="s">
        <v>68</v>
      </c>
      <c r="B84" s="111"/>
      <c r="C84" s="108">
        <f>SUM(C81:C83)</f>
        <v>571964</v>
      </c>
      <c r="D84" s="111"/>
      <c r="E84" s="111"/>
      <c r="F84" s="111"/>
      <c r="G84" s="111"/>
      <c r="H84" s="28"/>
    </row>
    <row r="85" spans="1:8" x14ac:dyDescent="0.25">
      <c r="A85" s="120" t="s">
        <v>69</v>
      </c>
      <c r="B85" s="104"/>
      <c r="C85" s="99">
        <v>272056</v>
      </c>
      <c r="D85" s="104"/>
      <c r="E85" s="104"/>
      <c r="F85" s="104"/>
      <c r="G85" s="104"/>
      <c r="H85" s="26"/>
    </row>
    <row r="86" spans="1:8" x14ac:dyDescent="0.25">
      <c r="A86" s="128" t="s">
        <v>70</v>
      </c>
      <c r="B86" s="104"/>
      <c r="C86" s="99"/>
      <c r="D86" s="104"/>
      <c r="E86" s="104"/>
      <c r="F86" s="104"/>
      <c r="G86" s="104"/>
      <c r="H86" s="26"/>
    </row>
    <row r="87" spans="1:8" x14ac:dyDescent="0.25">
      <c r="A87" s="121" t="s">
        <v>71</v>
      </c>
      <c r="B87" s="104"/>
      <c r="C87" s="99">
        <v>79281.841000000015</v>
      </c>
      <c r="D87" s="104"/>
      <c r="E87" s="104"/>
      <c r="F87" s="104"/>
      <c r="G87" s="104"/>
      <c r="H87" s="26"/>
    </row>
    <row r="88" spans="1:8" x14ac:dyDescent="0.25">
      <c r="A88" s="121" t="s">
        <v>21</v>
      </c>
      <c r="B88" s="104"/>
      <c r="C88" s="99">
        <v>-219607</v>
      </c>
      <c r="D88" s="104"/>
      <c r="E88" s="104"/>
      <c r="F88" s="104"/>
      <c r="G88" s="104"/>
      <c r="H88" s="26"/>
    </row>
    <row r="89" spans="1:8" ht="15.75" thickBot="1" x14ac:dyDescent="0.3">
      <c r="A89" s="164" t="s">
        <v>72</v>
      </c>
      <c r="B89" s="161"/>
      <c r="C89" s="165">
        <f>SUM(C85:C88)</f>
        <v>131730.84100000001</v>
      </c>
      <c r="D89" s="161"/>
      <c r="E89" s="161"/>
      <c r="F89" s="161"/>
      <c r="G89" s="161"/>
      <c r="H89" s="31"/>
    </row>
    <row r="90" spans="1:8" ht="15.75" thickTop="1" x14ac:dyDescent="0.25"/>
    <row r="91" spans="1:8" ht="15.75" thickBot="1" x14ac:dyDescent="0.3"/>
    <row r="92" spans="1:8" ht="24.75" customHeight="1" thickTop="1" x14ac:dyDescent="0.25">
      <c r="A92" s="88" t="s">
        <v>108</v>
      </c>
      <c r="B92" s="45"/>
      <c r="C92" s="45"/>
      <c r="D92" s="46"/>
      <c r="E92" s="46"/>
      <c r="F92" s="46"/>
      <c r="G92" s="47"/>
      <c r="H92" s="72"/>
    </row>
    <row r="93" spans="1:8" ht="22.5" customHeight="1" x14ac:dyDescent="0.25">
      <c r="A93" s="89"/>
      <c r="B93" s="83"/>
      <c r="C93" s="83"/>
      <c r="D93" s="278" t="s">
        <v>9</v>
      </c>
      <c r="E93" s="278"/>
      <c r="F93" s="279"/>
      <c r="G93" s="32" t="s">
        <v>103</v>
      </c>
      <c r="H93" s="94"/>
    </row>
    <row r="94" spans="1:8" ht="7.5" customHeight="1" x14ac:dyDescent="0.25">
      <c r="A94" s="89"/>
      <c r="B94" s="83"/>
      <c r="C94" s="9"/>
      <c r="D94" s="9"/>
      <c r="E94" s="9"/>
      <c r="F94" s="9"/>
      <c r="G94" s="10"/>
      <c r="H94" s="55"/>
    </row>
    <row r="95" spans="1:8" ht="22.5" customHeight="1" x14ac:dyDescent="0.25">
      <c r="A95" s="90"/>
      <c r="B95" s="11"/>
      <c r="C95" s="12"/>
      <c r="D95" s="278" t="s">
        <v>11</v>
      </c>
      <c r="E95" s="278"/>
      <c r="F95" s="279"/>
      <c r="G95" s="35">
        <v>43281</v>
      </c>
      <c r="H95" s="95"/>
    </row>
    <row r="96" spans="1:8" ht="15" customHeight="1" x14ac:dyDescent="0.25">
      <c r="A96" s="90"/>
      <c r="B96" s="11"/>
      <c r="C96" s="13"/>
      <c r="D96" s="13"/>
      <c r="E96" s="13"/>
      <c r="F96" s="13"/>
      <c r="G96" s="14"/>
      <c r="H96" s="57"/>
    </row>
    <row r="97" spans="1:8" ht="12" customHeight="1" x14ac:dyDescent="0.25">
      <c r="A97" s="91"/>
      <c r="B97" s="38"/>
      <c r="C97" s="38"/>
      <c r="D97" s="38"/>
      <c r="E97" s="38"/>
      <c r="F97" s="38"/>
      <c r="G97" s="38"/>
      <c r="H97" s="52"/>
    </row>
    <row r="98" spans="1:8" ht="12" customHeight="1" x14ac:dyDescent="0.25">
      <c r="A98" s="91"/>
      <c r="B98" s="38"/>
      <c r="C98" s="38"/>
      <c r="D98" s="38"/>
      <c r="E98" s="79"/>
      <c r="F98" s="40"/>
      <c r="G98" s="79" t="s">
        <v>12</v>
      </c>
      <c r="H98" s="52"/>
    </row>
    <row r="99" spans="1:8" ht="12" customHeight="1" x14ac:dyDescent="0.25">
      <c r="A99" s="91"/>
      <c r="B99" s="38"/>
      <c r="C99" s="38"/>
      <c r="D99" s="38"/>
      <c r="E99" s="80"/>
      <c r="F99" s="41"/>
      <c r="G99" s="76" t="s">
        <v>15</v>
      </c>
      <c r="H99" s="52"/>
    </row>
    <row r="100" spans="1:8" x14ac:dyDescent="0.25">
      <c r="A100" s="120" t="s">
        <v>74</v>
      </c>
      <c r="B100" s="104"/>
      <c r="C100" s="99"/>
      <c r="D100" s="104"/>
      <c r="E100" s="104"/>
      <c r="F100" s="104"/>
      <c r="G100" s="104"/>
      <c r="H100" s="26"/>
    </row>
    <row r="101" spans="1:8" x14ac:dyDescent="0.25">
      <c r="A101" s="166" t="s">
        <v>75</v>
      </c>
      <c r="B101" s="104"/>
      <c r="C101" s="99"/>
      <c r="D101" s="99"/>
      <c r="E101" s="99"/>
      <c r="F101" s="104"/>
      <c r="G101" s="99"/>
      <c r="H101" s="26"/>
    </row>
    <row r="102" spans="1:8" x14ac:dyDescent="0.25">
      <c r="A102" s="121" t="s">
        <v>76</v>
      </c>
      <c r="B102" s="104"/>
      <c r="C102" s="99"/>
      <c r="D102" s="99"/>
      <c r="E102" s="99"/>
      <c r="F102" s="99"/>
      <c r="G102" s="99">
        <v>547218</v>
      </c>
      <c r="H102" s="26"/>
    </row>
    <row r="103" spans="1:8" x14ac:dyDescent="0.25">
      <c r="A103" s="121" t="s">
        <v>77</v>
      </c>
      <c r="B103" s="104"/>
      <c r="C103" s="99"/>
      <c r="D103" s="104"/>
      <c r="E103" s="104"/>
      <c r="F103" s="104"/>
      <c r="G103" s="99">
        <v>295</v>
      </c>
      <c r="H103" s="26"/>
    </row>
    <row r="104" spans="1:8" x14ac:dyDescent="0.25">
      <c r="A104" s="166" t="s">
        <v>78</v>
      </c>
      <c r="B104" s="122"/>
      <c r="C104" s="116"/>
      <c r="D104" s="116"/>
      <c r="E104" s="116"/>
      <c r="F104" s="116"/>
      <c r="G104" s="99"/>
      <c r="H104" s="26"/>
    </row>
    <row r="105" spans="1:8" x14ac:dyDescent="0.25">
      <c r="A105" s="121" t="s">
        <v>79</v>
      </c>
      <c r="B105" s="104"/>
      <c r="C105" s="104"/>
      <c r="D105" s="104"/>
      <c r="E105" s="104"/>
      <c r="F105" s="104"/>
      <c r="G105" s="99">
        <v>-173204</v>
      </c>
      <c r="H105" s="26"/>
    </row>
    <row r="106" spans="1:8" x14ac:dyDescent="0.25">
      <c r="A106" s="121" t="s">
        <v>80</v>
      </c>
      <c r="B106" s="104"/>
      <c r="C106" s="99"/>
      <c r="D106" s="104"/>
      <c r="E106" s="99"/>
      <c r="F106" s="104"/>
      <c r="G106" s="99"/>
      <c r="H106" s="26"/>
    </row>
    <row r="107" spans="1:8" x14ac:dyDescent="0.25">
      <c r="A107" s="121" t="s">
        <v>81</v>
      </c>
      <c r="B107" s="104"/>
      <c r="C107" s="99"/>
      <c r="D107" s="104"/>
      <c r="E107" s="99"/>
      <c r="F107" s="104"/>
      <c r="G107" s="99">
        <v>-58110</v>
      </c>
      <c r="H107" s="26"/>
    </row>
    <row r="108" spans="1:8" x14ac:dyDescent="0.25">
      <c r="A108" s="123" t="s">
        <v>82</v>
      </c>
      <c r="B108" s="112"/>
      <c r="C108" s="108"/>
      <c r="D108" s="112"/>
      <c r="E108" s="108"/>
      <c r="F108" s="112"/>
      <c r="G108" s="108">
        <f>SUM(G102:G107)</f>
        <v>316199</v>
      </c>
      <c r="H108" s="96"/>
    </row>
    <row r="109" spans="1:8" x14ac:dyDescent="0.25">
      <c r="A109" s="120" t="s">
        <v>83</v>
      </c>
      <c r="B109" s="104"/>
      <c r="C109" s="99"/>
      <c r="D109" s="104"/>
      <c r="E109" s="99"/>
      <c r="F109" s="104"/>
      <c r="G109" s="99"/>
      <c r="H109" s="26"/>
    </row>
    <row r="110" spans="1:8" x14ac:dyDescent="0.25">
      <c r="A110" s="166" t="s">
        <v>75</v>
      </c>
      <c r="B110" s="104"/>
      <c r="C110" s="99"/>
      <c r="D110" s="104"/>
      <c r="E110" s="99"/>
      <c r="F110" s="104"/>
      <c r="G110" s="99"/>
      <c r="H110" s="26"/>
    </row>
    <row r="111" spans="1:8" x14ac:dyDescent="0.25">
      <c r="A111" s="121" t="s">
        <v>84</v>
      </c>
      <c r="B111" s="104"/>
      <c r="C111" s="99"/>
      <c r="D111" s="104"/>
      <c r="E111" s="99"/>
      <c r="F111" s="104"/>
      <c r="G111" s="99">
        <v>42</v>
      </c>
      <c r="H111" s="26"/>
    </row>
    <row r="112" spans="1:8" x14ac:dyDescent="0.25">
      <c r="A112" s="121" t="s">
        <v>48</v>
      </c>
      <c r="B112" s="104"/>
      <c r="C112" s="99"/>
      <c r="D112" s="99"/>
      <c r="E112" s="99"/>
      <c r="F112" s="104"/>
      <c r="G112" s="99"/>
      <c r="H112" s="26"/>
    </row>
    <row r="113" spans="1:8" x14ac:dyDescent="0.25">
      <c r="A113" s="166" t="s">
        <v>78</v>
      </c>
      <c r="B113" s="104"/>
      <c r="C113" s="99"/>
      <c r="D113" s="104"/>
      <c r="E113" s="99"/>
      <c r="F113" s="104"/>
      <c r="G113" s="99"/>
      <c r="H113" s="26"/>
    </row>
    <row r="114" spans="1:8" x14ac:dyDescent="0.25">
      <c r="A114" s="121" t="s">
        <v>85</v>
      </c>
      <c r="B114" s="104"/>
      <c r="C114" s="99"/>
      <c r="D114" s="104"/>
      <c r="E114" s="99"/>
      <c r="F114" s="104"/>
      <c r="G114" s="99">
        <v>-66493</v>
      </c>
      <c r="H114" s="26"/>
    </row>
    <row r="115" spans="1:8" x14ac:dyDescent="0.25">
      <c r="A115" s="121" t="s">
        <v>48</v>
      </c>
      <c r="B115" s="104"/>
      <c r="C115" s="99"/>
      <c r="D115" s="104"/>
      <c r="E115" s="104"/>
      <c r="F115" s="104"/>
      <c r="G115" s="99">
        <v>-4691</v>
      </c>
      <c r="H115" s="26"/>
    </row>
    <row r="116" spans="1:8" x14ac:dyDescent="0.25">
      <c r="A116" s="123" t="s">
        <v>86</v>
      </c>
      <c r="B116" s="111"/>
      <c r="C116" s="100"/>
      <c r="D116" s="100"/>
      <c r="E116" s="100"/>
      <c r="F116" s="100"/>
      <c r="G116" s="243">
        <f>SUM(G111:G115)</f>
        <v>-71142</v>
      </c>
      <c r="H116" s="28"/>
    </row>
    <row r="117" spans="1:8" x14ac:dyDescent="0.25">
      <c r="A117" s="120" t="s">
        <v>87</v>
      </c>
      <c r="B117" s="104"/>
      <c r="C117" s="114"/>
      <c r="D117" s="101"/>
      <c r="E117" s="101"/>
      <c r="F117" s="101"/>
      <c r="G117" s="99"/>
      <c r="H117" s="26"/>
    </row>
    <row r="118" spans="1:8" x14ac:dyDescent="0.25">
      <c r="A118" s="166" t="s">
        <v>75</v>
      </c>
      <c r="B118" s="104"/>
      <c r="C118" s="99"/>
      <c r="D118" s="104"/>
      <c r="E118" s="104"/>
      <c r="F118" s="104"/>
      <c r="G118" s="99"/>
      <c r="H118" s="26"/>
    </row>
    <row r="119" spans="1:8" x14ac:dyDescent="0.25">
      <c r="A119" s="121" t="s">
        <v>88</v>
      </c>
      <c r="B119" s="104"/>
      <c r="C119" s="116"/>
      <c r="D119" s="104"/>
      <c r="E119" s="104"/>
      <c r="F119" s="104"/>
      <c r="G119" s="99">
        <v>320000</v>
      </c>
      <c r="H119" s="26"/>
    </row>
    <row r="120" spans="1:8" x14ac:dyDescent="0.25">
      <c r="A120" s="121" t="s">
        <v>142</v>
      </c>
      <c r="B120" s="104"/>
      <c r="C120" s="99"/>
      <c r="D120" s="104"/>
      <c r="E120" s="104"/>
      <c r="F120" s="104"/>
      <c r="G120" s="99">
        <v>90</v>
      </c>
      <c r="H120" s="26"/>
    </row>
    <row r="121" spans="1:8" x14ac:dyDescent="0.25">
      <c r="A121" s="121" t="s">
        <v>143</v>
      </c>
      <c r="B121" s="104"/>
      <c r="C121" s="170"/>
      <c r="D121" s="104"/>
      <c r="E121" s="104"/>
      <c r="F121" s="104"/>
      <c r="G121" s="170"/>
      <c r="H121" s="26"/>
    </row>
    <row r="122" spans="1:8" x14ac:dyDescent="0.25">
      <c r="A122" s="121" t="s">
        <v>48</v>
      </c>
      <c r="B122" s="104"/>
      <c r="C122" s="170"/>
      <c r="D122" s="104"/>
      <c r="E122" s="104"/>
      <c r="F122" s="104"/>
      <c r="G122" s="170"/>
      <c r="H122" s="26"/>
    </row>
    <row r="123" spans="1:8" x14ac:dyDescent="0.25">
      <c r="A123" s="166" t="s">
        <v>78</v>
      </c>
      <c r="B123" s="104"/>
      <c r="C123" s="116"/>
      <c r="D123" s="104"/>
      <c r="E123" s="104"/>
      <c r="F123" s="104"/>
      <c r="G123" s="99"/>
      <c r="H123" s="26"/>
    </row>
    <row r="124" spans="1:8" x14ac:dyDescent="0.25">
      <c r="A124" s="121" t="s">
        <v>89</v>
      </c>
      <c r="B124" s="104"/>
      <c r="C124" s="99"/>
      <c r="D124" s="104"/>
      <c r="E124" s="104"/>
      <c r="F124" s="104"/>
      <c r="G124" s="99">
        <v>-200000</v>
      </c>
      <c r="H124" s="26"/>
    </row>
    <row r="125" spans="1:8" x14ac:dyDescent="0.25">
      <c r="A125" s="121" t="s">
        <v>90</v>
      </c>
      <c r="B125" s="104"/>
      <c r="C125" s="116"/>
      <c r="D125" s="104"/>
      <c r="E125" s="104"/>
      <c r="F125" s="104"/>
      <c r="G125" s="99">
        <v>-267882</v>
      </c>
      <c r="H125" s="26"/>
    </row>
    <row r="126" spans="1:8" x14ac:dyDescent="0.25">
      <c r="A126" s="121" t="s">
        <v>132</v>
      </c>
      <c r="B126" s="104"/>
      <c r="C126" s="99"/>
      <c r="D126" s="104"/>
      <c r="E126" s="104"/>
      <c r="F126" s="104"/>
      <c r="G126" s="99"/>
      <c r="H126" s="26"/>
    </row>
    <row r="127" spans="1:8" x14ac:dyDescent="0.25">
      <c r="A127" s="121" t="s">
        <v>48</v>
      </c>
      <c r="B127" s="104"/>
      <c r="C127" s="116"/>
      <c r="D127" s="104"/>
      <c r="E127" s="104"/>
      <c r="F127" s="104"/>
      <c r="G127" s="99">
        <v>-102362</v>
      </c>
      <c r="H127" s="26"/>
    </row>
    <row r="128" spans="1:8" x14ac:dyDescent="0.25">
      <c r="A128" s="123" t="s">
        <v>91</v>
      </c>
      <c r="B128" s="111"/>
      <c r="C128" s="108"/>
      <c r="D128" s="111"/>
      <c r="E128" s="111"/>
      <c r="F128" s="111"/>
      <c r="G128" s="243">
        <f>SUM(G119:G127)</f>
        <v>-250154</v>
      </c>
      <c r="H128" s="28"/>
    </row>
    <row r="129" spans="1:8" x14ac:dyDescent="0.25">
      <c r="A129" s="125" t="s">
        <v>92</v>
      </c>
      <c r="B129" s="126"/>
      <c r="C129" s="127"/>
      <c r="D129" s="126"/>
      <c r="E129" s="126"/>
      <c r="F129" s="126"/>
      <c r="G129" s="244">
        <f>SUM(G108,G116,G128)</f>
        <v>-5097</v>
      </c>
      <c r="H129" s="29"/>
    </row>
    <row r="130" spans="1:8" x14ac:dyDescent="0.25">
      <c r="A130" s="166" t="s">
        <v>93</v>
      </c>
      <c r="B130" s="104"/>
      <c r="C130" s="116"/>
      <c r="D130" s="104"/>
      <c r="E130" s="104"/>
      <c r="F130" s="104"/>
      <c r="G130" s="99">
        <v>12666</v>
      </c>
      <c r="H130" s="26"/>
    </row>
    <row r="131" spans="1:8" ht="15.75" thickBot="1" x14ac:dyDescent="0.3">
      <c r="A131" s="167" t="s">
        <v>94</v>
      </c>
      <c r="B131" s="161"/>
      <c r="C131" s="168"/>
      <c r="D131" s="161"/>
      <c r="E131" s="161"/>
      <c r="F131" s="161"/>
      <c r="G131" s="165">
        <f>G130+G129</f>
        <v>7569</v>
      </c>
      <c r="H131" s="31"/>
    </row>
    <row r="132" spans="1:8" ht="15.75" thickTop="1" x14ac:dyDescent="0.25"/>
  </sheetData>
  <mergeCells count="8">
    <mergeCell ref="A70:B70"/>
    <mergeCell ref="A76:B76"/>
    <mergeCell ref="D93:F93"/>
    <mergeCell ref="D95:F95"/>
    <mergeCell ref="D2:F2"/>
    <mergeCell ref="D4:F4"/>
    <mergeCell ref="D39:F39"/>
    <mergeCell ref="D41:F41"/>
  </mergeCells>
  <pageMargins left="0.70866141732283472" right="0.70866141732283472" top="0.55118110236220474" bottom="0.35433070866141736" header="0.31496062992125984" footer="0.31496062992125984"/>
  <pageSetup paperSize="8" scale="58" orientation="portrait" r:id="rId1"/>
  <rowBreaks count="2" manualBreakCount="2">
    <brk id="36" max="16383" man="1"/>
    <brk id="9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39"/>
  <sheetViews>
    <sheetView topLeftCell="A113" workbookViewId="0"/>
  </sheetViews>
  <sheetFormatPr defaultRowHeight="15" x14ac:dyDescent="0.25"/>
  <cols>
    <col min="1" max="1" width="40" customWidth="1"/>
    <col min="2" max="2" width="15.7109375" customWidth="1"/>
    <col min="3" max="3" width="2.140625" customWidth="1"/>
    <col min="4" max="5" width="15.7109375" customWidth="1"/>
    <col min="6" max="6" width="2.140625" customWidth="1"/>
    <col min="7" max="9" width="15.7109375" customWidth="1"/>
    <col min="10" max="10" width="2.140625" customWidth="1"/>
    <col min="12" max="12" width="12.28515625" style="249" customWidth="1"/>
    <col min="13" max="13" width="14.85546875" style="249" customWidth="1"/>
    <col min="14" max="14" width="9.140625" style="249"/>
    <col min="15" max="15" width="10.140625" style="249" bestFit="1" customWidth="1"/>
    <col min="16" max="16" width="9.140625" style="249"/>
    <col min="17" max="17" width="11.7109375" style="249" customWidth="1"/>
    <col min="18" max="18" width="12.7109375" style="249" customWidth="1"/>
    <col min="19" max="22" width="9.140625" style="249"/>
  </cols>
  <sheetData>
    <row r="1" spans="1:18" ht="24.75" customHeight="1" thickTop="1" x14ac:dyDescent="0.25">
      <c r="A1" s="88" t="s">
        <v>109</v>
      </c>
      <c r="B1" s="45"/>
      <c r="C1" s="45"/>
      <c r="D1" s="45"/>
      <c r="E1" s="46"/>
      <c r="F1" s="46"/>
      <c r="G1" s="47"/>
      <c r="H1" s="46"/>
      <c r="I1" s="71"/>
      <c r="J1" s="72"/>
    </row>
    <row r="2" spans="1:18" ht="22.5" customHeight="1" x14ac:dyDescent="0.25">
      <c r="A2" s="89"/>
      <c r="B2" s="83"/>
      <c r="C2" s="83"/>
      <c r="D2" s="294" t="s">
        <v>9</v>
      </c>
      <c r="E2" s="294"/>
      <c r="F2" s="294"/>
      <c r="G2" s="295"/>
      <c r="H2" s="274" t="s">
        <v>110</v>
      </c>
      <c r="I2" s="275"/>
      <c r="J2" s="55"/>
    </row>
    <row r="3" spans="1:18" ht="7.5" customHeight="1" x14ac:dyDescent="0.25">
      <c r="A3" s="89"/>
      <c r="B3" s="9"/>
      <c r="C3" s="9"/>
      <c r="D3" s="9"/>
      <c r="E3" s="9"/>
      <c r="F3" s="9"/>
      <c r="G3" s="10"/>
      <c r="H3" s="83"/>
      <c r="I3" s="54"/>
      <c r="J3" s="55"/>
    </row>
    <row r="4" spans="1:18" ht="22.5" customHeight="1" x14ac:dyDescent="0.25">
      <c r="A4" s="90"/>
      <c r="B4" s="12"/>
      <c r="C4" s="12"/>
      <c r="D4" s="296" t="s">
        <v>11</v>
      </c>
      <c r="E4" s="296"/>
      <c r="F4" s="296"/>
      <c r="G4" s="297"/>
      <c r="H4" s="261">
        <v>43281</v>
      </c>
      <c r="I4" s="262"/>
      <c r="J4" s="56"/>
    </row>
    <row r="5" spans="1:18" ht="15" customHeight="1" x14ac:dyDescent="0.25">
      <c r="A5" s="90"/>
      <c r="B5" s="13"/>
      <c r="C5" s="13"/>
      <c r="D5" s="13"/>
      <c r="E5" s="13"/>
      <c r="F5" s="13"/>
      <c r="G5" s="14"/>
      <c r="H5" s="13"/>
      <c r="I5" s="54"/>
      <c r="J5" s="57"/>
    </row>
    <row r="6" spans="1:18" ht="5.25" customHeight="1" x14ac:dyDescent="0.25">
      <c r="A6" s="97"/>
      <c r="B6" s="15"/>
      <c r="C6" s="15"/>
      <c r="D6" s="15"/>
      <c r="E6" s="15"/>
      <c r="F6" s="15"/>
      <c r="G6" s="16"/>
      <c r="H6" s="15"/>
      <c r="I6" s="38"/>
      <c r="J6" s="58"/>
    </row>
    <row r="7" spans="1:18" ht="13.5" customHeight="1" x14ac:dyDescent="0.25">
      <c r="A7" s="97"/>
      <c r="B7" s="276" t="s">
        <v>12</v>
      </c>
      <c r="C7" s="276"/>
      <c r="D7" s="276"/>
      <c r="E7" s="276" t="s">
        <v>13</v>
      </c>
      <c r="F7" s="276"/>
      <c r="G7" s="276"/>
      <c r="H7" s="276" t="s">
        <v>14</v>
      </c>
      <c r="I7" s="276"/>
      <c r="J7" s="59"/>
    </row>
    <row r="8" spans="1:18" ht="12" customHeight="1" x14ac:dyDescent="0.25">
      <c r="A8" s="97"/>
      <c r="B8" s="265" t="s">
        <v>15</v>
      </c>
      <c r="C8" s="265"/>
      <c r="D8" s="265"/>
      <c r="E8" s="277" t="s">
        <v>16</v>
      </c>
      <c r="F8" s="277"/>
      <c r="G8" s="277"/>
      <c r="H8" s="265" t="s">
        <v>15</v>
      </c>
      <c r="I8" s="265"/>
      <c r="J8" s="59"/>
    </row>
    <row r="9" spans="1:18" ht="15" customHeight="1" x14ac:dyDescent="0.25">
      <c r="A9" s="97"/>
      <c r="B9" s="79"/>
      <c r="C9" s="79"/>
      <c r="D9" s="18" t="s">
        <v>17</v>
      </c>
      <c r="E9" s="79"/>
      <c r="F9" s="79"/>
      <c r="G9" s="18" t="s">
        <v>17</v>
      </c>
      <c r="H9" s="79"/>
      <c r="I9" s="60" t="s">
        <v>111</v>
      </c>
      <c r="J9" s="61"/>
    </row>
    <row r="10" spans="1:18" ht="15" customHeight="1" x14ac:dyDescent="0.25">
      <c r="A10" s="103" t="s">
        <v>18</v>
      </c>
      <c r="B10" s="134"/>
      <c r="C10" s="134"/>
      <c r="D10" s="134"/>
      <c r="E10" s="190"/>
      <c r="F10" s="190"/>
      <c r="G10" s="135"/>
      <c r="H10" s="134"/>
      <c r="I10" s="139"/>
      <c r="J10" s="62"/>
    </row>
    <row r="11" spans="1:18" ht="15.75" x14ac:dyDescent="0.25">
      <c r="A11" s="105" t="s">
        <v>19</v>
      </c>
      <c r="B11" s="188">
        <v>848975.63122363004</v>
      </c>
      <c r="C11" s="188"/>
      <c r="D11" s="138">
        <v>848975.63122363004</v>
      </c>
      <c r="E11" s="188">
        <v>848975.63122363004</v>
      </c>
      <c r="F11" s="188"/>
      <c r="G11" s="138">
        <v>848975.63122363004</v>
      </c>
      <c r="H11" s="188"/>
      <c r="I11" s="188"/>
      <c r="J11" s="63"/>
    </row>
    <row r="12" spans="1:18" ht="18" x14ac:dyDescent="0.25">
      <c r="A12" s="105" t="s">
        <v>20</v>
      </c>
      <c r="B12" s="188">
        <v>691315</v>
      </c>
      <c r="C12" s="188"/>
      <c r="D12" s="138">
        <v>691315</v>
      </c>
      <c r="E12" s="188"/>
      <c r="F12" s="188"/>
      <c r="G12" s="138"/>
      <c r="H12" s="188">
        <v>691315</v>
      </c>
      <c r="I12" s="138">
        <v>691315</v>
      </c>
      <c r="J12" s="64"/>
    </row>
    <row r="13" spans="1:18" ht="18" x14ac:dyDescent="0.25">
      <c r="A13" s="105" t="s">
        <v>145</v>
      </c>
      <c r="B13" s="188"/>
      <c r="C13" s="188"/>
      <c r="D13" s="138"/>
      <c r="E13" s="188"/>
      <c r="F13" s="188"/>
      <c r="G13" s="138"/>
      <c r="H13" s="188"/>
      <c r="I13" s="138"/>
      <c r="J13" s="64"/>
    </row>
    <row r="14" spans="1:18" ht="18" x14ac:dyDescent="0.25">
      <c r="A14" s="204" t="s">
        <v>22</v>
      </c>
      <c r="B14" s="194">
        <f>SUM(B11:B13)</f>
        <v>1540290.6312236302</v>
      </c>
      <c r="C14" s="194"/>
      <c r="D14" s="196">
        <f t="shared" ref="D14:I14" si="0">SUM(D11:D13)</f>
        <v>1540290.6312236302</v>
      </c>
      <c r="E14" s="194">
        <f t="shared" si="0"/>
        <v>848975.63122363004</v>
      </c>
      <c r="F14" s="194"/>
      <c r="G14" s="196">
        <f>SUM(G11:G13)</f>
        <v>848975.63122363004</v>
      </c>
      <c r="H14" s="194">
        <f t="shared" si="0"/>
        <v>691315</v>
      </c>
      <c r="I14" s="171">
        <f t="shared" si="0"/>
        <v>691315</v>
      </c>
      <c r="J14" s="65"/>
      <c r="L14" s="250"/>
      <c r="M14" s="250"/>
      <c r="Q14" s="250"/>
      <c r="R14" s="250"/>
    </row>
    <row r="15" spans="1:18" ht="15.75" x14ac:dyDescent="0.25">
      <c r="A15" s="103" t="s">
        <v>23</v>
      </c>
      <c r="B15" s="190"/>
      <c r="C15" s="190"/>
      <c r="D15" s="190"/>
      <c r="E15" s="190"/>
      <c r="F15" s="190"/>
      <c r="G15" s="135"/>
      <c r="H15" s="134"/>
      <c r="I15" s="139"/>
      <c r="J15" s="62"/>
      <c r="L15" s="250"/>
      <c r="M15" s="250"/>
      <c r="Q15" s="250"/>
      <c r="R15" s="250"/>
    </row>
    <row r="16" spans="1:18" ht="15.75" x14ac:dyDescent="0.25">
      <c r="A16" s="105" t="s">
        <v>24</v>
      </c>
      <c r="B16" s="188">
        <v>59547.882490005984</v>
      </c>
      <c r="C16" s="188"/>
      <c r="D16" s="138">
        <v>59547.882490005984</v>
      </c>
      <c r="E16" s="188">
        <v>48506.867548925497</v>
      </c>
      <c r="F16" s="188"/>
      <c r="G16" s="138">
        <v>48506.867548925497</v>
      </c>
      <c r="H16" s="188">
        <v>11041.014941080484</v>
      </c>
      <c r="I16" s="138">
        <v>11041.014941080484</v>
      </c>
      <c r="J16" s="63"/>
      <c r="L16" s="250"/>
      <c r="M16" s="250"/>
      <c r="Q16" s="250"/>
      <c r="R16" s="250"/>
    </row>
    <row r="17" spans="1:18" ht="15" customHeight="1" x14ac:dyDescent="0.25">
      <c r="A17" s="109" t="s">
        <v>25</v>
      </c>
      <c r="B17" s="188">
        <v>12317</v>
      </c>
      <c r="C17" s="188"/>
      <c r="D17" s="138">
        <v>18990</v>
      </c>
      <c r="E17" s="188">
        <v>9449</v>
      </c>
      <c r="F17" s="188"/>
      <c r="G17" s="138">
        <v>13994</v>
      </c>
      <c r="H17" s="188">
        <v>2868</v>
      </c>
      <c r="I17" s="138">
        <v>4996</v>
      </c>
      <c r="J17" s="64"/>
      <c r="L17" s="250"/>
      <c r="M17" s="250"/>
      <c r="Q17" s="250"/>
      <c r="R17" s="250"/>
    </row>
    <row r="18" spans="1:18" ht="15" customHeight="1" x14ac:dyDescent="0.25">
      <c r="A18" s="109" t="s">
        <v>26</v>
      </c>
      <c r="B18" s="188">
        <v>314030</v>
      </c>
      <c r="C18" s="188"/>
      <c r="D18" s="138">
        <v>307748</v>
      </c>
      <c r="E18" s="188">
        <v>232498</v>
      </c>
      <c r="F18" s="188"/>
      <c r="G18" s="138">
        <v>233480</v>
      </c>
      <c r="H18" s="188">
        <v>81532</v>
      </c>
      <c r="I18" s="138">
        <v>74268</v>
      </c>
      <c r="J18" s="64"/>
      <c r="L18" s="250"/>
      <c r="M18" s="250"/>
      <c r="Q18" s="250"/>
      <c r="R18" s="250"/>
    </row>
    <row r="19" spans="1:18" ht="15" customHeight="1" x14ac:dyDescent="0.25">
      <c r="A19" s="109" t="s">
        <v>112</v>
      </c>
      <c r="B19" s="188">
        <v>15807</v>
      </c>
      <c r="C19" s="188"/>
      <c r="D19" s="138"/>
      <c r="E19" s="188"/>
      <c r="F19" s="188"/>
      <c r="G19" s="138"/>
      <c r="H19" s="188">
        <v>15807</v>
      </c>
      <c r="I19" s="138"/>
      <c r="J19" s="66"/>
      <c r="L19" s="250"/>
      <c r="M19" s="250"/>
      <c r="Q19" s="250"/>
      <c r="R19" s="250"/>
    </row>
    <row r="20" spans="1:18" ht="15" customHeight="1" x14ac:dyDescent="0.25">
      <c r="A20" s="206" t="s">
        <v>27</v>
      </c>
      <c r="B20" s="188">
        <v>84744</v>
      </c>
      <c r="C20" s="188"/>
      <c r="D20" s="138">
        <v>84744</v>
      </c>
      <c r="E20" s="188">
        <v>45627</v>
      </c>
      <c r="F20" s="188"/>
      <c r="G20" s="138">
        <v>45627</v>
      </c>
      <c r="H20" s="188">
        <v>39117</v>
      </c>
      <c r="I20" s="138">
        <v>39117</v>
      </c>
      <c r="J20" s="62"/>
      <c r="L20" s="250"/>
      <c r="M20" s="250"/>
      <c r="Q20" s="250"/>
      <c r="R20" s="250"/>
    </row>
    <row r="21" spans="1:18" ht="15" customHeight="1" x14ac:dyDescent="0.25">
      <c r="A21" s="206" t="s">
        <v>97</v>
      </c>
      <c r="B21" s="188">
        <v>31159</v>
      </c>
      <c r="C21" s="188"/>
      <c r="D21" s="138">
        <v>31159</v>
      </c>
      <c r="E21" s="188">
        <v>22253</v>
      </c>
      <c r="F21" s="188"/>
      <c r="G21" s="138">
        <v>22253</v>
      </c>
      <c r="H21" s="188">
        <v>8906</v>
      </c>
      <c r="I21" s="138">
        <v>8906</v>
      </c>
      <c r="J21" s="63"/>
      <c r="L21" s="250"/>
      <c r="M21" s="250"/>
      <c r="Q21" s="250"/>
      <c r="R21" s="250"/>
    </row>
    <row r="22" spans="1:18" ht="15" customHeight="1" x14ac:dyDescent="0.25">
      <c r="A22" s="206" t="s">
        <v>28</v>
      </c>
      <c r="B22" s="188">
        <v>88445</v>
      </c>
      <c r="C22" s="188"/>
      <c r="D22" s="138">
        <v>88445</v>
      </c>
      <c r="E22" s="188">
        <v>88445</v>
      </c>
      <c r="F22" s="188"/>
      <c r="G22" s="138">
        <v>88445</v>
      </c>
      <c r="H22" s="188"/>
      <c r="I22" s="138"/>
      <c r="J22" s="64"/>
      <c r="L22" s="250"/>
      <c r="M22" s="250"/>
      <c r="Q22" s="250"/>
      <c r="R22" s="250"/>
    </row>
    <row r="23" spans="1:18" ht="15" customHeight="1" x14ac:dyDescent="0.25">
      <c r="A23" s="206" t="s">
        <v>29</v>
      </c>
      <c r="B23" s="188">
        <v>2008</v>
      </c>
      <c r="C23" s="188"/>
      <c r="D23" s="138">
        <v>2008</v>
      </c>
      <c r="E23" s="188">
        <v>1516</v>
      </c>
      <c r="F23" s="188"/>
      <c r="G23" s="138">
        <v>1516</v>
      </c>
      <c r="H23" s="188">
        <v>492</v>
      </c>
      <c r="I23" s="138">
        <v>492</v>
      </c>
      <c r="J23" s="64"/>
      <c r="L23" s="250"/>
      <c r="M23" s="250"/>
      <c r="Q23" s="250"/>
      <c r="R23" s="250"/>
    </row>
    <row r="24" spans="1:18" ht="15" customHeight="1" x14ac:dyDescent="0.25">
      <c r="A24" s="206" t="s">
        <v>30</v>
      </c>
      <c r="B24" s="188">
        <v>25857</v>
      </c>
      <c r="C24" s="188"/>
      <c r="D24" s="138">
        <v>25857</v>
      </c>
      <c r="E24" s="188">
        <v>12551</v>
      </c>
      <c r="F24" s="188"/>
      <c r="G24" s="138">
        <v>12551</v>
      </c>
      <c r="H24" s="188">
        <v>13306</v>
      </c>
      <c r="I24" s="138">
        <v>13306</v>
      </c>
      <c r="J24" s="66"/>
      <c r="L24" s="250"/>
      <c r="M24" s="250"/>
      <c r="Q24" s="250"/>
      <c r="R24" s="250"/>
    </row>
    <row r="25" spans="1:18" ht="15" customHeight="1" x14ac:dyDescent="0.25">
      <c r="A25" s="206" t="s">
        <v>31</v>
      </c>
      <c r="B25" s="188">
        <v>1866.0650000000001</v>
      </c>
      <c r="C25" s="188"/>
      <c r="D25" s="138">
        <v>1866.0650000000001</v>
      </c>
      <c r="E25" s="188"/>
      <c r="F25" s="188"/>
      <c r="G25" s="138"/>
      <c r="H25" s="188">
        <v>1866.0650000000001</v>
      </c>
      <c r="I25" s="138">
        <v>1866.0650000000001</v>
      </c>
      <c r="J25" s="62"/>
      <c r="L25" s="250"/>
      <c r="M25" s="250"/>
      <c r="Q25" s="250"/>
      <c r="R25" s="250"/>
    </row>
    <row r="26" spans="1:18" ht="15" customHeight="1" x14ac:dyDescent="0.25">
      <c r="A26" s="204" t="s">
        <v>32</v>
      </c>
      <c r="B26" s="194">
        <f>SUM(B16:B25)</f>
        <v>635780.94749000599</v>
      </c>
      <c r="C26" s="194"/>
      <c r="D26" s="196">
        <f t="shared" ref="D26:I26" si="1">SUM(D16:D25)</f>
        <v>620364.94749000599</v>
      </c>
      <c r="E26" s="194">
        <f t="shared" si="1"/>
        <v>460845.86754892551</v>
      </c>
      <c r="F26" s="194"/>
      <c r="G26" s="196">
        <f t="shared" ref="G26" si="2">SUM(G16:G25)</f>
        <v>466372.86754892551</v>
      </c>
      <c r="H26" s="194">
        <f t="shared" si="1"/>
        <v>174935.07994108048</v>
      </c>
      <c r="I26" s="171">
        <f t="shared" si="1"/>
        <v>153992.07994108048</v>
      </c>
      <c r="J26" s="67"/>
      <c r="L26" s="250"/>
      <c r="M26" s="250"/>
      <c r="Q26" s="250"/>
      <c r="R26" s="250"/>
    </row>
    <row r="27" spans="1:18" ht="15" customHeight="1" x14ac:dyDescent="0.25">
      <c r="A27" s="113" t="s">
        <v>33</v>
      </c>
      <c r="B27" s="201">
        <f>B14-B26</f>
        <v>904509.68373362417</v>
      </c>
      <c r="C27" s="201"/>
      <c r="D27" s="238">
        <f t="shared" ref="D27:I27" si="3">D14-D26</f>
        <v>919925.68373362417</v>
      </c>
      <c r="E27" s="201">
        <f t="shared" si="3"/>
        <v>388129.76367470453</v>
      </c>
      <c r="F27" s="238"/>
      <c r="G27" s="238">
        <f t="shared" si="3"/>
        <v>382602.76367470453</v>
      </c>
      <c r="H27" s="201">
        <f t="shared" si="3"/>
        <v>516379.92005891952</v>
      </c>
      <c r="I27" s="238">
        <f t="shared" si="3"/>
        <v>537322.92005891958</v>
      </c>
      <c r="J27" s="64"/>
      <c r="L27" s="250"/>
      <c r="M27" s="250"/>
      <c r="Q27" s="250"/>
      <c r="R27" s="250"/>
    </row>
    <row r="28" spans="1:18" ht="15" customHeight="1" x14ac:dyDescent="0.25">
      <c r="A28" s="105" t="s">
        <v>34</v>
      </c>
      <c r="B28" s="188"/>
      <c r="C28" s="188"/>
      <c r="D28" s="188"/>
      <c r="E28" s="188"/>
      <c r="F28" s="188"/>
      <c r="G28" s="146"/>
      <c r="H28" s="139"/>
      <c r="I28" s="139"/>
      <c r="J28" s="64"/>
      <c r="L28" s="250"/>
      <c r="M28" s="250"/>
      <c r="Q28" s="250"/>
      <c r="R28" s="250"/>
    </row>
    <row r="29" spans="1:18" ht="15" customHeight="1" x14ac:dyDescent="0.25">
      <c r="A29" s="115" t="s">
        <v>35</v>
      </c>
      <c r="B29" s="245">
        <f>SUM(B27:B28)</f>
        <v>904509.68373362417</v>
      </c>
      <c r="C29" s="190"/>
      <c r="D29" s="135"/>
      <c r="E29" s="139"/>
      <c r="F29" s="139"/>
      <c r="G29" s="146"/>
      <c r="H29" s="139"/>
      <c r="I29" s="139"/>
      <c r="J29" s="66"/>
      <c r="L29" s="250"/>
      <c r="M29" s="250"/>
      <c r="Q29" s="250"/>
      <c r="R29" s="250"/>
    </row>
    <row r="30" spans="1:18" ht="15" customHeight="1" x14ac:dyDescent="0.25">
      <c r="A30" s="105" t="s">
        <v>104</v>
      </c>
      <c r="B30" s="188">
        <v>-3030159</v>
      </c>
      <c r="C30" s="188"/>
      <c r="D30" s="188"/>
      <c r="E30" s="139"/>
      <c r="F30" s="139"/>
      <c r="G30" s="146"/>
      <c r="H30" s="139"/>
      <c r="I30" s="139"/>
      <c r="J30" s="62"/>
      <c r="L30" s="250"/>
      <c r="M30" s="250"/>
      <c r="Q30" s="250"/>
      <c r="R30" s="250"/>
    </row>
    <row r="31" spans="1:18" ht="15" customHeight="1" x14ac:dyDescent="0.25">
      <c r="A31" s="115" t="s">
        <v>37</v>
      </c>
      <c r="B31" s="246">
        <f>SUM(B29:B30)</f>
        <v>-2125649.3162663756</v>
      </c>
      <c r="C31" s="190"/>
      <c r="D31" s="190"/>
      <c r="E31" s="139"/>
      <c r="F31" s="139"/>
      <c r="G31" s="146"/>
      <c r="H31" s="139"/>
      <c r="I31" s="139"/>
      <c r="J31" s="63"/>
      <c r="L31" s="250"/>
      <c r="M31" s="250"/>
      <c r="Q31" s="250"/>
      <c r="R31" s="250"/>
    </row>
    <row r="32" spans="1:18" ht="15" customHeight="1" x14ac:dyDescent="0.25">
      <c r="A32" s="105" t="s">
        <v>105</v>
      </c>
      <c r="B32" s="188">
        <v>635410</v>
      </c>
      <c r="C32" s="188"/>
      <c r="D32" s="138"/>
      <c r="E32" s="139"/>
      <c r="F32" s="139"/>
      <c r="G32" s="146"/>
      <c r="H32" s="148"/>
      <c r="I32" s="139"/>
      <c r="J32" s="64"/>
      <c r="L32" s="250"/>
      <c r="M32" s="250"/>
      <c r="Q32" s="250"/>
      <c r="R32" s="250"/>
    </row>
    <row r="33" spans="1:18" ht="15" customHeight="1" x14ac:dyDescent="0.25">
      <c r="A33" s="115" t="s">
        <v>39</v>
      </c>
      <c r="B33" s="246">
        <f>SUM(B31:B32)</f>
        <v>-1490239.3162663756</v>
      </c>
      <c r="C33" s="190"/>
      <c r="D33" s="190"/>
      <c r="E33" s="139"/>
      <c r="F33" s="139"/>
      <c r="G33" s="146"/>
      <c r="H33" s="139"/>
      <c r="I33" s="139"/>
      <c r="J33" s="64"/>
      <c r="L33" s="250"/>
      <c r="M33" s="250"/>
      <c r="Q33" s="250"/>
      <c r="R33" s="250"/>
    </row>
    <row r="34" spans="1:18" ht="15" customHeight="1" x14ac:dyDescent="0.25">
      <c r="A34" s="105" t="s">
        <v>40</v>
      </c>
      <c r="B34" s="188"/>
      <c r="C34" s="188"/>
      <c r="D34" s="188"/>
      <c r="E34" s="139"/>
      <c r="F34" s="139"/>
      <c r="G34" s="146"/>
      <c r="H34" s="139"/>
      <c r="I34" s="139"/>
      <c r="J34" s="66"/>
      <c r="L34" s="250"/>
      <c r="M34" s="250"/>
      <c r="Q34" s="250"/>
      <c r="R34" s="250"/>
    </row>
    <row r="35" spans="1:18" ht="15" customHeight="1" x14ac:dyDescent="0.25">
      <c r="A35" s="172" t="s">
        <v>41</v>
      </c>
      <c r="B35" s="151">
        <f>SUM(B33:B34)</f>
        <v>-1490239.3162663756</v>
      </c>
      <c r="C35" s="151"/>
      <c r="D35" s="151"/>
      <c r="E35" s="150"/>
      <c r="F35" s="150"/>
      <c r="G35" s="152"/>
      <c r="H35" s="150"/>
      <c r="I35" s="215"/>
      <c r="J35" s="68"/>
      <c r="L35" s="250"/>
      <c r="M35" s="250"/>
      <c r="Q35" s="250"/>
      <c r="R35" s="250"/>
    </row>
    <row r="36" spans="1:18" x14ac:dyDescent="0.25">
      <c r="A36" s="98" t="s">
        <v>113</v>
      </c>
      <c r="B36" s="69"/>
      <c r="C36" s="69"/>
      <c r="D36" s="69"/>
      <c r="E36" s="69"/>
      <c r="F36" s="69"/>
      <c r="G36" s="69"/>
      <c r="H36" s="69"/>
      <c r="I36" s="69"/>
      <c r="J36" s="70"/>
      <c r="L36" s="250"/>
      <c r="M36" s="250"/>
      <c r="Q36" s="250"/>
      <c r="R36" s="250"/>
    </row>
    <row r="37" spans="1:18" ht="25.5" customHeight="1" x14ac:dyDescent="0.25">
      <c r="A37" s="292" t="s">
        <v>146</v>
      </c>
      <c r="B37" s="269"/>
      <c r="C37" s="269"/>
      <c r="D37" s="269"/>
      <c r="E37" s="269"/>
      <c r="F37" s="269"/>
      <c r="G37" s="269"/>
      <c r="H37" s="269"/>
      <c r="I37" s="269"/>
      <c r="J37" s="270"/>
      <c r="L37" s="250"/>
      <c r="M37" s="250"/>
      <c r="Q37" s="250"/>
      <c r="R37" s="250"/>
    </row>
    <row r="38" spans="1:18" ht="15.75" thickBot="1" x14ac:dyDescent="0.3">
      <c r="A38" s="293" t="s">
        <v>114</v>
      </c>
      <c r="B38" s="272"/>
      <c r="C38" s="272"/>
      <c r="D38" s="272"/>
      <c r="E38" s="272"/>
      <c r="F38" s="272"/>
      <c r="G38" s="272"/>
      <c r="H38" s="272"/>
      <c r="I38" s="272"/>
      <c r="J38" s="273"/>
      <c r="L38" s="250"/>
      <c r="M38" s="250"/>
      <c r="Q38" s="250"/>
      <c r="R38" s="250"/>
    </row>
    <row r="39" spans="1:18" ht="15" customHeight="1" thickTop="1" thickBot="1" x14ac:dyDescent="0.3">
      <c r="L39" s="250"/>
      <c r="M39" s="250"/>
      <c r="Q39" s="250"/>
      <c r="R39" s="250"/>
    </row>
    <row r="40" spans="1:18" ht="15.75" hidden="1" thickBot="1" x14ac:dyDescent="0.3">
      <c r="L40" s="250"/>
      <c r="M40" s="250"/>
      <c r="Q40" s="250"/>
      <c r="R40" s="250"/>
    </row>
    <row r="41" spans="1:18" ht="31.5" customHeight="1" thickTop="1" x14ac:dyDescent="0.25">
      <c r="A41" s="88" t="s">
        <v>115</v>
      </c>
      <c r="B41" s="45"/>
      <c r="C41" s="45"/>
      <c r="D41" s="45"/>
      <c r="E41" s="46"/>
      <c r="F41" s="46"/>
      <c r="G41" s="47"/>
      <c r="H41" s="46"/>
      <c r="I41" s="71"/>
      <c r="J41" s="72"/>
      <c r="L41" s="250"/>
      <c r="M41" s="250"/>
      <c r="Q41" s="250"/>
      <c r="R41" s="250"/>
    </row>
    <row r="42" spans="1:18" ht="22.5" customHeight="1" x14ac:dyDescent="0.25">
      <c r="A42" s="89"/>
      <c r="B42" s="83"/>
      <c r="C42" s="83"/>
      <c r="D42" s="294" t="s">
        <v>9</v>
      </c>
      <c r="E42" s="294"/>
      <c r="F42" s="294"/>
      <c r="G42" s="295"/>
      <c r="H42" s="274" t="s">
        <v>110</v>
      </c>
      <c r="I42" s="275"/>
      <c r="J42" s="55"/>
      <c r="L42" s="250"/>
      <c r="M42" s="250"/>
      <c r="Q42" s="250"/>
      <c r="R42" s="250"/>
    </row>
    <row r="43" spans="1:18" ht="7.5" customHeight="1" x14ac:dyDescent="0.25">
      <c r="A43" s="89"/>
      <c r="B43" s="9"/>
      <c r="C43" s="9"/>
      <c r="D43" s="9"/>
      <c r="E43" s="9"/>
      <c r="F43" s="9"/>
      <c r="G43" s="10"/>
      <c r="H43" s="83"/>
      <c r="I43" s="54"/>
      <c r="J43" s="55"/>
      <c r="L43" s="250"/>
      <c r="M43" s="250"/>
      <c r="Q43" s="250"/>
      <c r="R43" s="250"/>
    </row>
    <row r="44" spans="1:18" ht="22.5" customHeight="1" x14ac:dyDescent="0.25">
      <c r="A44" s="90"/>
      <c r="B44" s="12"/>
      <c r="C44" s="12"/>
      <c r="D44" s="296" t="s">
        <v>11</v>
      </c>
      <c r="E44" s="296"/>
      <c r="F44" s="296"/>
      <c r="G44" s="297"/>
      <c r="H44" s="261">
        <v>43281</v>
      </c>
      <c r="I44" s="262"/>
      <c r="J44" s="56"/>
      <c r="L44" s="250"/>
      <c r="M44" s="250"/>
      <c r="Q44" s="250"/>
      <c r="R44" s="250"/>
    </row>
    <row r="45" spans="1:18" ht="15" customHeight="1" x14ac:dyDescent="0.25">
      <c r="A45" s="90"/>
      <c r="B45" s="13"/>
      <c r="C45" s="13"/>
      <c r="D45" s="13"/>
      <c r="E45" s="13"/>
      <c r="F45" s="13"/>
      <c r="G45" s="14"/>
      <c r="H45" s="13"/>
      <c r="I45" s="54"/>
      <c r="J45" s="57"/>
      <c r="L45" s="250"/>
      <c r="M45" s="250"/>
      <c r="Q45" s="250"/>
      <c r="R45" s="250"/>
    </row>
    <row r="46" spans="1:18" ht="5.25" customHeight="1" x14ac:dyDescent="0.25">
      <c r="A46" s="97"/>
      <c r="B46" s="15"/>
      <c r="C46" s="15"/>
      <c r="D46" s="15"/>
      <c r="E46" s="15"/>
      <c r="F46" s="15"/>
      <c r="G46" s="16"/>
      <c r="H46" s="15"/>
      <c r="I46" s="38"/>
      <c r="J46" s="58"/>
      <c r="L46" s="250"/>
      <c r="M46" s="250"/>
      <c r="Q46" s="250"/>
      <c r="R46" s="250"/>
    </row>
    <row r="47" spans="1:18" ht="13.5" customHeight="1" x14ac:dyDescent="0.25">
      <c r="A47" s="97"/>
      <c r="B47" s="276" t="s">
        <v>12</v>
      </c>
      <c r="C47" s="276"/>
      <c r="D47" s="276"/>
      <c r="E47" s="276" t="s">
        <v>13</v>
      </c>
      <c r="F47" s="276"/>
      <c r="G47" s="276"/>
      <c r="H47" s="276" t="s">
        <v>14</v>
      </c>
      <c r="I47" s="276"/>
      <c r="J47" s="59"/>
      <c r="L47" s="250"/>
      <c r="M47" s="250"/>
      <c r="Q47" s="250"/>
      <c r="R47" s="250"/>
    </row>
    <row r="48" spans="1:18" ht="12" customHeight="1" x14ac:dyDescent="0.25">
      <c r="A48" s="97"/>
      <c r="B48" s="265" t="s">
        <v>15</v>
      </c>
      <c r="C48" s="265"/>
      <c r="D48" s="265"/>
      <c r="E48" s="277" t="s">
        <v>16</v>
      </c>
      <c r="F48" s="277"/>
      <c r="G48" s="277"/>
      <c r="H48" s="265" t="s">
        <v>15</v>
      </c>
      <c r="I48" s="265"/>
      <c r="J48" s="59"/>
      <c r="L48" s="250"/>
      <c r="M48" s="250"/>
      <c r="Q48" s="250"/>
      <c r="R48" s="250"/>
    </row>
    <row r="49" spans="1:22" ht="15" customHeight="1" x14ac:dyDescent="0.25">
      <c r="A49" s="97"/>
      <c r="B49" s="79"/>
      <c r="C49" s="79"/>
      <c r="D49" s="18" t="s">
        <v>17</v>
      </c>
      <c r="E49" s="79"/>
      <c r="F49" s="79"/>
      <c r="G49" s="18" t="s">
        <v>17</v>
      </c>
      <c r="H49" s="79"/>
      <c r="I49" s="60" t="s">
        <v>111</v>
      </c>
      <c r="J49" s="61"/>
      <c r="L49" s="250"/>
      <c r="M49" s="250"/>
      <c r="Q49" s="250"/>
      <c r="R49" s="250"/>
    </row>
    <row r="50" spans="1:22" ht="15.75" x14ac:dyDescent="0.25">
      <c r="A50" s="115" t="s">
        <v>44</v>
      </c>
      <c r="B50" s="134"/>
      <c r="C50" s="134"/>
      <c r="D50" s="134"/>
      <c r="E50" s="190"/>
      <c r="F50" s="190"/>
      <c r="G50" s="135"/>
      <c r="H50" s="134"/>
      <c r="I50" s="139"/>
      <c r="J50" s="62"/>
      <c r="L50" s="250"/>
      <c r="M50" s="250"/>
      <c r="Q50" s="250"/>
      <c r="R50" s="250"/>
    </row>
    <row r="51" spans="1:22" ht="15.75" x14ac:dyDescent="0.25">
      <c r="A51" s="105" t="s">
        <v>45</v>
      </c>
      <c r="B51" s="188">
        <v>279210</v>
      </c>
      <c r="C51" s="188"/>
      <c r="D51" s="138">
        <v>279210</v>
      </c>
      <c r="E51" s="188"/>
      <c r="F51" s="188"/>
      <c r="G51" s="138"/>
      <c r="H51" s="188"/>
      <c r="I51" s="188"/>
      <c r="J51" s="63"/>
      <c r="L51" s="250"/>
      <c r="M51" s="250"/>
      <c r="Q51" s="250"/>
      <c r="R51" s="250"/>
    </row>
    <row r="52" spans="1:22" ht="18" x14ac:dyDescent="0.25">
      <c r="A52" s="105" t="s">
        <v>46</v>
      </c>
      <c r="B52" s="188">
        <v>81446</v>
      </c>
      <c r="C52" s="188"/>
      <c r="D52" s="138">
        <v>81446</v>
      </c>
      <c r="E52" s="188">
        <v>39088</v>
      </c>
      <c r="F52" s="188"/>
      <c r="G52" s="138">
        <v>39088</v>
      </c>
      <c r="H52" s="188">
        <v>42358</v>
      </c>
      <c r="I52" s="138">
        <v>42358</v>
      </c>
      <c r="J52" s="64"/>
      <c r="L52" s="250"/>
      <c r="M52" s="250"/>
      <c r="Q52" s="250"/>
      <c r="R52" s="250"/>
    </row>
    <row r="53" spans="1:22" ht="18" x14ac:dyDescent="0.25">
      <c r="A53" s="105" t="s">
        <v>47</v>
      </c>
      <c r="B53" s="188">
        <v>24</v>
      </c>
      <c r="C53" s="188"/>
      <c r="D53" s="138">
        <v>24</v>
      </c>
      <c r="E53" s="188"/>
      <c r="F53" s="188"/>
      <c r="G53" s="138"/>
      <c r="H53" s="188">
        <v>24</v>
      </c>
      <c r="I53" s="138">
        <v>24</v>
      </c>
      <c r="J53" s="64"/>
      <c r="L53" s="250"/>
      <c r="M53" s="250"/>
      <c r="Q53" s="250"/>
      <c r="R53" s="250"/>
    </row>
    <row r="54" spans="1:22" ht="18" x14ac:dyDescent="0.25">
      <c r="A54" s="105" t="s">
        <v>100</v>
      </c>
      <c r="B54" s="188">
        <v>68462</v>
      </c>
      <c r="C54" s="188"/>
      <c r="D54" s="138">
        <v>68462</v>
      </c>
      <c r="E54" s="188">
        <v>57513</v>
      </c>
      <c r="F54" s="188"/>
      <c r="G54" s="138">
        <v>57513</v>
      </c>
      <c r="H54" s="188">
        <v>10949</v>
      </c>
      <c r="I54" s="138">
        <v>10949</v>
      </c>
      <c r="J54" s="64"/>
      <c r="L54" s="250"/>
      <c r="M54" s="250"/>
      <c r="Q54" s="250"/>
      <c r="R54" s="250"/>
    </row>
    <row r="55" spans="1:22" ht="18" x14ac:dyDescent="0.25">
      <c r="A55" s="105" t="s">
        <v>48</v>
      </c>
      <c r="B55" s="188">
        <v>3789188</v>
      </c>
      <c r="C55" s="188"/>
      <c r="D55" s="138">
        <v>3789188</v>
      </c>
      <c r="E55" s="188">
        <v>3895</v>
      </c>
      <c r="F55" s="188"/>
      <c r="G55" s="138">
        <v>3895</v>
      </c>
      <c r="H55" s="188">
        <v>3785293</v>
      </c>
      <c r="I55" s="138">
        <v>3785293</v>
      </c>
      <c r="J55" s="64"/>
      <c r="L55" s="250"/>
      <c r="M55" s="250"/>
      <c r="Q55" s="250"/>
      <c r="R55" s="250"/>
    </row>
    <row r="56" spans="1:22" ht="15.75" x14ac:dyDescent="0.25">
      <c r="A56" s="115" t="s">
        <v>49</v>
      </c>
      <c r="B56" s="190">
        <f>SUM(B51:B55)</f>
        <v>4218330</v>
      </c>
      <c r="C56" s="190"/>
      <c r="D56" s="135">
        <f>SUM(D51:D55)</f>
        <v>4218330</v>
      </c>
      <c r="E56" s="190">
        <f>SUM(E51:E55)</f>
        <v>100496</v>
      </c>
      <c r="F56" s="190"/>
      <c r="G56" s="135">
        <f>SUM(G51:G55)</f>
        <v>100496</v>
      </c>
      <c r="H56" s="190">
        <f>SUM(H51:H55)</f>
        <v>3838624</v>
      </c>
      <c r="I56" s="135">
        <f>SUM(I51:I55)</f>
        <v>3838624</v>
      </c>
      <c r="J56" s="62"/>
      <c r="L56" s="250"/>
      <c r="M56" s="250"/>
      <c r="Q56" s="250"/>
      <c r="R56" s="250"/>
    </row>
    <row r="57" spans="1:22" ht="15.75" x14ac:dyDescent="0.25">
      <c r="A57" s="115" t="s">
        <v>50</v>
      </c>
      <c r="B57" s="188"/>
      <c r="C57" s="188"/>
      <c r="D57" s="138"/>
      <c r="E57" s="188"/>
      <c r="F57" s="188"/>
      <c r="G57" s="138"/>
      <c r="H57" s="188"/>
      <c r="I57" s="138"/>
      <c r="J57" s="63"/>
      <c r="L57" s="250"/>
      <c r="M57" s="250"/>
      <c r="Q57" s="250"/>
      <c r="R57" s="250"/>
    </row>
    <row r="58" spans="1:22" ht="18" x14ac:dyDescent="0.25">
      <c r="A58" s="105" t="s">
        <v>46</v>
      </c>
      <c r="B58" s="188">
        <v>9658852</v>
      </c>
      <c r="C58" s="188"/>
      <c r="D58" s="138">
        <v>9658852</v>
      </c>
      <c r="E58" s="188">
        <v>11186</v>
      </c>
      <c r="F58" s="188"/>
      <c r="G58" s="138">
        <v>11186</v>
      </c>
      <c r="H58" s="188">
        <v>9647666</v>
      </c>
      <c r="I58" s="138">
        <v>9647666</v>
      </c>
      <c r="J58" s="64"/>
      <c r="L58" s="250"/>
      <c r="M58" s="250"/>
      <c r="O58" s="250"/>
      <c r="Q58" s="250"/>
      <c r="R58" s="250"/>
    </row>
    <row r="59" spans="1:22" ht="18" x14ac:dyDescent="0.25">
      <c r="A59" s="105" t="s">
        <v>129</v>
      </c>
      <c r="B59" s="188"/>
      <c r="C59" s="188"/>
      <c r="D59" s="138"/>
      <c r="E59" s="188"/>
      <c r="F59" s="188"/>
      <c r="G59" s="138"/>
      <c r="H59" s="188"/>
      <c r="I59" s="138"/>
      <c r="J59" s="64"/>
      <c r="L59" s="250"/>
      <c r="M59" s="250"/>
      <c r="Q59" s="250"/>
      <c r="R59" s="250"/>
    </row>
    <row r="60" spans="1:22" ht="18" x14ac:dyDescent="0.25">
      <c r="A60" s="105" t="s">
        <v>121</v>
      </c>
      <c r="B60" s="188">
        <v>3505658</v>
      </c>
      <c r="C60" s="188"/>
      <c r="D60" s="138">
        <v>3210477</v>
      </c>
      <c r="E60" s="188">
        <v>2309702</v>
      </c>
      <c r="F60" s="188"/>
      <c r="G60" s="138">
        <v>2060575</v>
      </c>
      <c r="H60" s="188">
        <v>1195956</v>
      </c>
      <c r="I60" s="138">
        <v>1149902</v>
      </c>
      <c r="J60" s="66"/>
      <c r="L60" s="250"/>
      <c r="M60" s="250"/>
      <c r="N60" s="253"/>
      <c r="O60" s="253"/>
      <c r="P60" s="253"/>
      <c r="Q60" s="250"/>
      <c r="R60" s="250"/>
      <c r="S60" s="253"/>
      <c r="T60" s="253"/>
      <c r="U60" s="253"/>
      <c r="V60" s="253"/>
    </row>
    <row r="61" spans="1:22" ht="15.75" x14ac:dyDescent="0.25">
      <c r="A61" s="105" t="s">
        <v>133</v>
      </c>
      <c r="B61" s="188"/>
      <c r="C61" s="188"/>
      <c r="D61" s="138"/>
      <c r="E61" s="188"/>
      <c r="F61" s="188"/>
      <c r="G61" s="138"/>
      <c r="H61" s="188"/>
      <c r="I61" s="138"/>
      <c r="J61" s="62"/>
      <c r="L61" s="250"/>
      <c r="M61" s="250"/>
      <c r="Q61" s="250"/>
      <c r="R61" s="250"/>
    </row>
    <row r="62" spans="1:22" ht="15.75" x14ac:dyDescent="0.25">
      <c r="A62" s="105" t="s">
        <v>134</v>
      </c>
      <c r="B62" s="188">
        <v>974851</v>
      </c>
      <c r="C62" s="188"/>
      <c r="D62" s="138">
        <v>1501762</v>
      </c>
      <c r="E62" s="188">
        <v>767642</v>
      </c>
      <c r="F62" s="188"/>
      <c r="G62" s="138">
        <v>1127394</v>
      </c>
      <c r="H62" s="188">
        <v>207209</v>
      </c>
      <c r="I62" s="138">
        <v>374368</v>
      </c>
      <c r="J62" s="63"/>
      <c r="L62" s="250"/>
      <c r="M62" s="250"/>
      <c r="O62" s="250"/>
      <c r="P62" s="250"/>
      <c r="Q62" s="250"/>
      <c r="R62" s="250"/>
    </row>
    <row r="63" spans="1:22" ht="15.75" x14ac:dyDescent="0.25">
      <c r="A63" s="105" t="s">
        <v>52</v>
      </c>
      <c r="B63" s="188">
        <v>8044</v>
      </c>
      <c r="C63" s="188"/>
      <c r="D63" s="138">
        <v>8044</v>
      </c>
      <c r="E63" s="188" t="s">
        <v>148</v>
      </c>
      <c r="F63" s="188"/>
      <c r="G63" s="138" t="s">
        <v>148</v>
      </c>
      <c r="H63" s="188">
        <v>8044</v>
      </c>
      <c r="I63" s="138"/>
      <c r="J63" s="63"/>
      <c r="L63" s="250"/>
      <c r="M63" s="250"/>
      <c r="Q63" s="250"/>
      <c r="R63" s="250"/>
    </row>
    <row r="64" spans="1:22" ht="18" x14ac:dyDescent="0.25">
      <c r="A64" s="105" t="s">
        <v>107</v>
      </c>
      <c r="B64" s="188">
        <v>1248307</v>
      </c>
      <c r="C64" s="188"/>
      <c r="D64" s="138"/>
      <c r="E64" s="188"/>
      <c r="F64" s="188"/>
      <c r="G64" s="138"/>
      <c r="H64" s="188">
        <v>1248307</v>
      </c>
      <c r="I64" s="138"/>
      <c r="J64" s="64"/>
      <c r="L64" s="250"/>
      <c r="M64" s="250"/>
      <c r="Q64" s="250"/>
      <c r="R64" s="250"/>
    </row>
    <row r="65" spans="1:18" ht="18" x14ac:dyDescent="0.25">
      <c r="A65" s="105" t="s">
        <v>124</v>
      </c>
      <c r="B65" s="188"/>
      <c r="C65" s="188"/>
      <c r="D65" s="138"/>
      <c r="E65" s="188"/>
      <c r="F65" s="188"/>
      <c r="G65" s="138"/>
      <c r="H65" s="188"/>
      <c r="I65" s="138"/>
      <c r="J65" s="64"/>
      <c r="L65" s="250"/>
      <c r="M65" s="250"/>
      <c r="Q65" s="250"/>
      <c r="R65" s="250"/>
    </row>
    <row r="66" spans="1:18" ht="18" x14ac:dyDescent="0.25">
      <c r="A66" s="105" t="s">
        <v>123</v>
      </c>
      <c r="B66" s="188">
        <v>591370</v>
      </c>
      <c r="C66" s="188"/>
      <c r="D66" s="138">
        <v>591370</v>
      </c>
      <c r="E66" s="188"/>
      <c r="F66" s="188"/>
      <c r="G66" s="138"/>
      <c r="H66" s="188"/>
      <c r="I66" s="138"/>
      <c r="J66" s="64"/>
      <c r="L66" s="250"/>
      <c r="M66" s="250"/>
      <c r="Q66" s="250"/>
      <c r="R66" s="250"/>
    </row>
    <row r="67" spans="1:18" ht="18" x14ac:dyDescent="0.25">
      <c r="A67" s="105" t="s">
        <v>48</v>
      </c>
      <c r="B67" s="188">
        <v>11237</v>
      </c>
      <c r="C67" s="188"/>
      <c r="D67" s="138">
        <v>11230</v>
      </c>
      <c r="E67" s="188">
        <v>5748</v>
      </c>
      <c r="F67" s="188"/>
      <c r="G67" s="138">
        <v>5748</v>
      </c>
      <c r="H67" s="188">
        <v>5489</v>
      </c>
      <c r="I67" s="138">
        <v>5482</v>
      </c>
      <c r="J67" s="64"/>
      <c r="L67" s="250"/>
      <c r="M67" s="250"/>
      <c r="Q67" s="250"/>
      <c r="R67" s="250"/>
    </row>
    <row r="68" spans="1:18" ht="18" x14ac:dyDescent="0.25">
      <c r="A68" s="115" t="s">
        <v>53</v>
      </c>
      <c r="B68" s="190">
        <f>SUM(B58:B67)</f>
        <v>15998319</v>
      </c>
      <c r="C68" s="190"/>
      <c r="D68" s="135">
        <f>SUM(D58:D67)</f>
        <v>14981735</v>
      </c>
      <c r="E68" s="190">
        <f>SUM(E58:E67)</f>
        <v>3094278</v>
      </c>
      <c r="F68" s="190"/>
      <c r="G68" s="135">
        <f>SUM(G58:G67)</f>
        <v>3204903</v>
      </c>
      <c r="H68" s="190">
        <f>SUM(H58:H67)</f>
        <v>12312671</v>
      </c>
      <c r="I68" s="135">
        <f>SUM(I58:I67)</f>
        <v>11177418</v>
      </c>
      <c r="J68" s="64"/>
      <c r="L68" s="250"/>
      <c r="M68" s="250"/>
      <c r="N68" s="254"/>
      <c r="Q68" s="250"/>
      <c r="R68" s="250"/>
    </row>
    <row r="69" spans="1:18" ht="18" x14ac:dyDescent="0.25">
      <c r="A69" s="216" t="s">
        <v>54</v>
      </c>
      <c r="B69" s="173">
        <f>SUM(B56,B68)</f>
        <v>20216649</v>
      </c>
      <c r="C69" s="173"/>
      <c r="D69" s="171">
        <f>SUM(D56,D68)</f>
        <v>19200065</v>
      </c>
      <c r="E69" s="173">
        <f>SUM(E56,E68)</f>
        <v>3194774</v>
      </c>
      <c r="F69" s="173"/>
      <c r="G69" s="171">
        <f>SUM(G56,G68)</f>
        <v>3305399</v>
      </c>
      <c r="H69" s="173">
        <f>SUM(H56,H68)</f>
        <v>16151295</v>
      </c>
      <c r="I69" s="171">
        <f>SUM(I56,I68)</f>
        <v>15016042</v>
      </c>
      <c r="J69" s="73"/>
      <c r="L69" s="250"/>
      <c r="M69" s="250"/>
      <c r="Q69" s="250"/>
      <c r="R69" s="250"/>
    </row>
    <row r="70" spans="1:18" ht="18" x14ac:dyDescent="0.25">
      <c r="A70" s="115" t="s">
        <v>55</v>
      </c>
      <c r="B70" s="188"/>
      <c r="C70" s="188"/>
      <c r="D70" s="138"/>
      <c r="E70" s="188"/>
      <c r="F70" s="188"/>
      <c r="G70" s="138"/>
      <c r="H70" s="188"/>
      <c r="I70" s="138"/>
      <c r="J70" s="66"/>
      <c r="L70" s="250"/>
      <c r="M70" s="250"/>
      <c r="Q70" s="250"/>
      <c r="R70" s="250"/>
    </row>
    <row r="71" spans="1:18" ht="15.75" x14ac:dyDescent="0.25">
      <c r="A71" s="105" t="s">
        <v>56</v>
      </c>
      <c r="B71" s="188">
        <v>8891545</v>
      </c>
      <c r="C71" s="188"/>
      <c r="D71" s="138">
        <v>8891545</v>
      </c>
      <c r="E71" s="188"/>
      <c r="F71" s="188"/>
      <c r="G71" s="138"/>
      <c r="H71" s="188"/>
      <c r="I71" s="138"/>
      <c r="J71" s="62"/>
      <c r="L71" s="250"/>
      <c r="M71" s="250"/>
      <c r="Q71" s="250"/>
      <c r="R71" s="250"/>
    </row>
    <row r="72" spans="1:18" ht="15.75" x14ac:dyDescent="0.25">
      <c r="A72" s="105" t="s">
        <v>57</v>
      </c>
      <c r="B72" s="188"/>
      <c r="C72" s="217"/>
      <c r="D72" s="138"/>
      <c r="E72" s="218"/>
      <c r="F72" s="217"/>
      <c r="G72" s="219"/>
      <c r="H72" s="218"/>
      <c r="I72" s="135"/>
      <c r="J72" s="63"/>
      <c r="L72" s="250"/>
      <c r="M72" s="250"/>
      <c r="Q72" s="250"/>
      <c r="R72" s="250"/>
    </row>
    <row r="73" spans="1:18" ht="18" x14ac:dyDescent="0.25">
      <c r="A73" s="105" t="s">
        <v>58</v>
      </c>
      <c r="B73" s="188">
        <v>13630</v>
      </c>
      <c r="C73" s="201"/>
      <c r="D73" s="138">
        <v>13630</v>
      </c>
      <c r="E73" s="218">
        <v>11155</v>
      </c>
      <c r="F73" s="218"/>
      <c r="G73" s="145">
        <v>11155</v>
      </c>
      <c r="H73" s="218">
        <v>2475</v>
      </c>
      <c r="I73" s="138">
        <v>2475</v>
      </c>
      <c r="J73" s="64"/>
      <c r="L73" s="250"/>
      <c r="M73" s="250"/>
      <c r="Q73" s="250"/>
      <c r="R73" s="250"/>
    </row>
    <row r="74" spans="1:18" ht="18" x14ac:dyDescent="0.25">
      <c r="A74" s="109" t="s">
        <v>48</v>
      </c>
      <c r="B74" s="188">
        <v>91062</v>
      </c>
      <c r="C74" s="188"/>
      <c r="D74" s="138">
        <v>91062</v>
      </c>
      <c r="E74" s="188"/>
      <c r="F74" s="188"/>
      <c r="G74" s="146"/>
      <c r="H74" s="188"/>
      <c r="I74" s="188"/>
      <c r="J74" s="64"/>
      <c r="L74" s="250"/>
      <c r="M74" s="250"/>
      <c r="Q74" s="250"/>
      <c r="R74" s="250"/>
    </row>
    <row r="75" spans="1:18" x14ac:dyDescent="0.25">
      <c r="A75" s="220" t="s">
        <v>59</v>
      </c>
      <c r="B75" s="190">
        <f>SUM(B71:B74)</f>
        <v>8996237</v>
      </c>
      <c r="C75" s="190"/>
      <c r="D75" s="135">
        <f t="shared" ref="D75:I75" si="4">SUM(D71:D74)</f>
        <v>8996237</v>
      </c>
      <c r="E75" s="189">
        <f t="shared" si="4"/>
        <v>11155</v>
      </c>
      <c r="F75" s="135"/>
      <c r="G75" s="135">
        <f t="shared" si="4"/>
        <v>11155</v>
      </c>
      <c r="H75" s="189">
        <f t="shared" si="4"/>
        <v>2475</v>
      </c>
      <c r="I75" s="135">
        <f t="shared" si="4"/>
        <v>2475</v>
      </c>
      <c r="J75" s="178"/>
      <c r="L75" s="250"/>
      <c r="M75" s="250"/>
      <c r="Q75" s="250"/>
      <c r="R75" s="250"/>
    </row>
    <row r="76" spans="1:18" ht="15.75" x14ac:dyDescent="0.25">
      <c r="A76" s="115" t="s">
        <v>60</v>
      </c>
      <c r="B76" s="188"/>
      <c r="C76" s="188"/>
      <c r="D76" s="188"/>
      <c r="E76" s="188"/>
      <c r="F76" s="188"/>
      <c r="G76" s="146"/>
      <c r="H76" s="188"/>
      <c r="I76" s="188"/>
      <c r="J76" s="62"/>
      <c r="L76" s="250"/>
      <c r="M76" s="250"/>
      <c r="Q76" s="250"/>
      <c r="R76" s="250"/>
    </row>
    <row r="77" spans="1:18" ht="15.75" x14ac:dyDescent="0.25">
      <c r="A77" s="105" t="s">
        <v>57</v>
      </c>
      <c r="B77" s="188">
        <v>16123274</v>
      </c>
      <c r="C77" s="190"/>
      <c r="D77" s="138">
        <v>16123274</v>
      </c>
      <c r="E77" s="188"/>
      <c r="F77" s="188"/>
      <c r="G77" s="146"/>
      <c r="H77" s="188"/>
      <c r="I77" s="188"/>
      <c r="J77" s="63"/>
      <c r="L77" s="250"/>
      <c r="M77" s="250"/>
      <c r="N77" s="255"/>
      <c r="Q77" s="250"/>
      <c r="R77" s="250"/>
    </row>
    <row r="78" spans="1:18" ht="18" x14ac:dyDescent="0.25">
      <c r="A78" s="105" t="s">
        <v>58</v>
      </c>
      <c r="B78" s="188">
        <v>2186</v>
      </c>
      <c r="C78" s="188"/>
      <c r="D78" s="138">
        <v>2186</v>
      </c>
      <c r="E78" s="188">
        <v>1789</v>
      </c>
      <c r="F78" s="188"/>
      <c r="G78" s="146">
        <v>1789</v>
      </c>
      <c r="H78" s="187">
        <v>397</v>
      </c>
      <c r="I78" s="138">
        <v>397</v>
      </c>
      <c r="J78" s="64"/>
      <c r="L78" s="250"/>
      <c r="M78" s="250"/>
      <c r="N78" s="255"/>
      <c r="Q78" s="250"/>
      <c r="R78" s="250"/>
    </row>
    <row r="79" spans="1:18" ht="18" x14ac:dyDescent="0.25">
      <c r="A79" s="105" t="s">
        <v>48</v>
      </c>
      <c r="B79" s="188">
        <v>308232</v>
      </c>
      <c r="C79" s="190"/>
      <c r="D79" s="138">
        <v>308232</v>
      </c>
      <c r="E79" s="188"/>
      <c r="F79" s="188"/>
      <c r="G79" s="146"/>
      <c r="H79" s="188"/>
      <c r="I79" s="188"/>
      <c r="J79" s="64"/>
      <c r="L79" s="250"/>
      <c r="M79" s="250"/>
      <c r="N79" s="255"/>
      <c r="Q79" s="250"/>
      <c r="R79" s="250"/>
    </row>
    <row r="80" spans="1:18" ht="18" x14ac:dyDescent="0.25">
      <c r="A80" s="115" t="s">
        <v>61</v>
      </c>
      <c r="B80" s="190">
        <f>SUM(B77:B79)</f>
        <v>16433692</v>
      </c>
      <c r="C80" s="188"/>
      <c r="D80" s="135">
        <f>SUM(D77:D79)</f>
        <v>16433692</v>
      </c>
      <c r="E80" s="189">
        <f t="shared" ref="E80:I80" si="5">SUM(E77:E79)</f>
        <v>1789</v>
      </c>
      <c r="F80" s="135"/>
      <c r="G80" s="135">
        <f t="shared" si="5"/>
        <v>1789</v>
      </c>
      <c r="H80" s="189">
        <f t="shared" si="5"/>
        <v>397</v>
      </c>
      <c r="I80" s="135">
        <f t="shared" si="5"/>
        <v>397</v>
      </c>
      <c r="J80" s="66"/>
      <c r="L80" s="250"/>
      <c r="M80" s="250"/>
      <c r="N80" s="255"/>
      <c r="Q80" s="250"/>
      <c r="R80" s="250"/>
    </row>
    <row r="81" spans="1:18" ht="18" x14ac:dyDescent="0.25">
      <c r="A81" s="216" t="s">
        <v>62</v>
      </c>
      <c r="B81" s="191">
        <f>SUM(B75,B80)</f>
        <v>25429929</v>
      </c>
      <c r="C81" s="191"/>
      <c r="D81" s="171">
        <f>SUM(D75,D80)</f>
        <v>25429929</v>
      </c>
      <c r="E81" s="173">
        <f t="shared" ref="E81:I81" si="6">SUM(E75,E80)</f>
        <v>12944</v>
      </c>
      <c r="F81" s="171"/>
      <c r="G81" s="171">
        <f t="shared" si="6"/>
        <v>12944</v>
      </c>
      <c r="H81" s="173">
        <f t="shared" si="6"/>
        <v>2872</v>
      </c>
      <c r="I81" s="171">
        <f t="shared" si="6"/>
        <v>2872</v>
      </c>
      <c r="J81" s="65"/>
      <c r="L81" s="250"/>
      <c r="M81" s="250"/>
      <c r="N81" s="255"/>
      <c r="Q81" s="250"/>
      <c r="R81" s="250"/>
    </row>
    <row r="82" spans="1:18" ht="18" x14ac:dyDescent="0.25">
      <c r="A82" s="172" t="s">
        <v>63</v>
      </c>
      <c r="B82" s="131">
        <f>B69-B81</f>
        <v>-5213280</v>
      </c>
      <c r="C82" s="131"/>
      <c r="D82" s="131">
        <f>D69-D81</f>
        <v>-6229864</v>
      </c>
      <c r="E82" s="131">
        <f t="shared" ref="E82:I82" si="7">E69-E81</f>
        <v>3181830</v>
      </c>
      <c r="F82" s="131"/>
      <c r="G82" s="221">
        <f t="shared" si="7"/>
        <v>3292455</v>
      </c>
      <c r="H82" s="131">
        <f t="shared" si="7"/>
        <v>16148423</v>
      </c>
      <c r="I82" s="221">
        <f t="shared" si="7"/>
        <v>15013170</v>
      </c>
      <c r="J82" s="74"/>
      <c r="L82" s="250"/>
      <c r="M82" s="250"/>
      <c r="N82" s="253"/>
      <c r="O82" s="253"/>
      <c r="P82" s="253"/>
      <c r="Q82" s="250"/>
      <c r="R82" s="250"/>
    </row>
    <row r="83" spans="1:18" ht="18" x14ac:dyDescent="0.25">
      <c r="A83" s="115" t="s">
        <v>64</v>
      </c>
      <c r="B83" s="188"/>
      <c r="C83" s="188"/>
      <c r="D83" s="188"/>
      <c r="E83" s="188"/>
      <c r="F83" s="188"/>
      <c r="G83" s="146"/>
      <c r="H83" s="188"/>
      <c r="I83" s="188"/>
      <c r="J83" s="66"/>
      <c r="L83" s="250"/>
      <c r="M83" s="250"/>
    </row>
    <row r="84" spans="1:18" ht="18" x14ac:dyDescent="0.25">
      <c r="A84" s="105" t="s">
        <v>65</v>
      </c>
      <c r="B84" s="188">
        <v>2263259</v>
      </c>
      <c r="C84" s="188"/>
      <c r="D84" s="188"/>
      <c r="E84" s="188"/>
      <c r="F84" s="188"/>
      <c r="G84" s="146"/>
      <c r="H84" s="188"/>
      <c r="I84" s="188"/>
      <c r="J84" s="66"/>
      <c r="L84" s="250"/>
      <c r="M84" s="250"/>
    </row>
    <row r="85" spans="1:18" ht="18" x14ac:dyDescent="0.25">
      <c r="A85" s="105" t="s">
        <v>66</v>
      </c>
      <c r="B85" s="188">
        <v>409560</v>
      </c>
      <c r="C85" s="188"/>
      <c r="D85" s="188"/>
      <c r="E85" s="188"/>
      <c r="F85" s="188"/>
      <c r="G85" s="146"/>
      <c r="H85" s="188"/>
      <c r="I85" s="188"/>
      <c r="J85" s="66"/>
      <c r="L85" s="250"/>
      <c r="M85" s="250"/>
    </row>
    <row r="86" spans="1:18" ht="18" x14ac:dyDescent="0.25">
      <c r="A86" s="105" t="s">
        <v>135</v>
      </c>
      <c r="B86" s="188">
        <v>-7885842.3162663756</v>
      </c>
      <c r="C86" s="188"/>
      <c r="D86" s="188"/>
      <c r="E86" s="188"/>
      <c r="F86" s="188"/>
      <c r="G86" s="146"/>
      <c r="H86" s="188"/>
      <c r="I86" s="188"/>
      <c r="J86" s="66"/>
      <c r="L86" s="250"/>
      <c r="M86" s="250"/>
    </row>
    <row r="87" spans="1:18" ht="18" x14ac:dyDescent="0.25">
      <c r="A87" s="222" t="s">
        <v>68</v>
      </c>
      <c r="B87" s="175">
        <f>SUM(B84:B86)</f>
        <v>-5213023.3162663756</v>
      </c>
      <c r="C87" s="175"/>
      <c r="D87" s="175"/>
      <c r="E87" s="175"/>
      <c r="F87" s="175"/>
      <c r="G87" s="176"/>
      <c r="H87" s="175"/>
      <c r="I87" s="175"/>
      <c r="J87" s="177"/>
      <c r="L87" s="250"/>
      <c r="M87" s="250"/>
    </row>
    <row r="88" spans="1:18" ht="18" x14ac:dyDescent="0.25">
      <c r="A88" s="216" t="s">
        <v>69</v>
      </c>
      <c r="B88" s="130">
        <v>-6396407</v>
      </c>
      <c r="C88" s="130"/>
      <c r="D88" s="130"/>
      <c r="E88" s="130"/>
      <c r="F88" s="130"/>
      <c r="G88" s="174"/>
      <c r="H88" s="130"/>
      <c r="I88" s="130"/>
      <c r="J88" s="65"/>
      <c r="L88" s="250"/>
      <c r="M88" s="250"/>
    </row>
    <row r="89" spans="1:18" ht="18" x14ac:dyDescent="0.25">
      <c r="A89" s="216" t="s">
        <v>70</v>
      </c>
      <c r="B89" s="130"/>
      <c r="C89" s="130"/>
      <c r="D89" s="130"/>
      <c r="E89" s="130"/>
      <c r="F89" s="130"/>
      <c r="G89" s="174"/>
      <c r="H89" s="130"/>
      <c r="I89" s="130"/>
      <c r="J89" s="65"/>
      <c r="L89" s="250"/>
      <c r="M89" s="250"/>
    </row>
    <row r="90" spans="1:18" ht="18" x14ac:dyDescent="0.25">
      <c r="A90" s="223" t="s">
        <v>71</v>
      </c>
      <c r="B90" s="130">
        <v>-1490239.3162663756</v>
      </c>
      <c r="C90" s="130"/>
      <c r="D90" s="130"/>
      <c r="E90" s="130"/>
      <c r="F90" s="130"/>
      <c r="G90" s="174"/>
      <c r="H90" s="130"/>
      <c r="I90" s="130"/>
      <c r="J90" s="65"/>
      <c r="L90" s="250"/>
      <c r="M90" s="250"/>
    </row>
    <row r="91" spans="1:18" ht="18" x14ac:dyDescent="0.25">
      <c r="A91" s="223" t="s">
        <v>21</v>
      </c>
      <c r="B91" s="130">
        <v>804</v>
      </c>
      <c r="C91" s="130"/>
      <c r="D91" s="130"/>
      <c r="E91" s="130"/>
      <c r="F91" s="130"/>
      <c r="G91" s="174"/>
      <c r="H91" s="130"/>
      <c r="I91" s="130"/>
      <c r="J91" s="65"/>
      <c r="L91" s="250"/>
      <c r="M91" s="250"/>
    </row>
    <row r="92" spans="1:18" ht="18" x14ac:dyDescent="0.25">
      <c r="A92" s="216" t="s">
        <v>72</v>
      </c>
      <c r="B92" s="130">
        <f>B88+B90+B91</f>
        <v>-7885842.3162663756</v>
      </c>
      <c r="C92" s="130"/>
      <c r="D92" s="130"/>
      <c r="E92" s="130"/>
      <c r="F92" s="130"/>
      <c r="G92" s="174"/>
      <c r="H92" s="130"/>
      <c r="I92" s="130"/>
      <c r="J92" s="65"/>
      <c r="L92" s="250"/>
      <c r="M92" s="250"/>
    </row>
    <row r="93" spans="1:18" ht="18" x14ac:dyDescent="0.25">
      <c r="A93" s="216"/>
      <c r="B93" s="130"/>
      <c r="C93" s="130"/>
      <c r="D93" s="130"/>
      <c r="E93" s="130"/>
      <c r="F93" s="130"/>
      <c r="G93" s="174"/>
      <c r="H93" s="130"/>
      <c r="I93" s="130"/>
      <c r="J93" s="65"/>
      <c r="L93" s="250"/>
      <c r="M93" s="250"/>
    </row>
    <row r="94" spans="1:18" x14ac:dyDescent="0.25">
      <c r="A94" s="98" t="s">
        <v>113</v>
      </c>
      <c r="B94" s="69"/>
      <c r="C94" s="69"/>
      <c r="D94" s="69"/>
      <c r="E94" s="69"/>
      <c r="F94" s="69"/>
      <c r="G94" s="69"/>
      <c r="H94" s="69"/>
      <c r="I94" s="69"/>
      <c r="J94" s="70"/>
      <c r="L94" s="250"/>
      <c r="M94" s="250"/>
    </row>
    <row r="95" spans="1:18" ht="25.5" customHeight="1" x14ac:dyDescent="0.25">
      <c r="A95" s="292" t="s">
        <v>146</v>
      </c>
      <c r="B95" s="269"/>
      <c r="C95" s="269"/>
      <c r="D95" s="269"/>
      <c r="E95" s="269"/>
      <c r="F95" s="269"/>
      <c r="G95" s="269"/>
      <c r="H95" s="269"/>
      <c r="I95" s="269"/>
      <c r="J95" s="270"/>
      <c r="L95" s="250"/>
      <c r="M95" s="250"/>
    </row>
    <row r="96" spans="1:18" ht="15.75" thickBot="1" x14ac:dyDescent="0.3">
      <c r="A96" s="293" t="s">
        <v>114</v>
      </c>
      <c r="B96" s="272"/>
      <c r="C96" s="272"/>
      <c r="D96" s="272"/>
      <c r="E96" s="272"/>
      <c r="F96" s="272"/>
      <c r="G96" s="272"/>
      <c r="H96" s="272"/>
      <c r="I96" s="272"/>
      <c r="J96" s="273"/>
      <c r="L96" s="250"/>
      <c r="M96" s="250"/>
    </row>
    <row r="97" spans="1:13" ht="15.75" thickTop="1" x14ac:dyDescent="0.25">
      <c r="A97" s="78"/>
      <c r="B97" s="78"/>
      <c r="C97" s="78"/>
      <c r="D97" s="78"/>
      <c r="E97" s="78"/>
      <c r="F97" s="78"/>
      <c r="G97" s="78"/>
      <c r="H97" s="78"/>
      <c r="I97" s="78"/>
      <c r="J97" s="78"/>
      <c r="L97" s="250"/>
      <c r="M97" s="250"/>
    </row>
    <row r="98" spans="1:13" ht="15.75" thickBot="1" x14ac:dyDescent="0.3">
      <c r="L98" s="250"/>
      <c r="M98" s="250"/>
    </row>
    <row r="99" spans="1:13" ht="24.75" customHeight="1" thickTop="1" x14ac:dyDescent="0.25">
      <c r="A99" s="88" t="s">
        <v>117</v>
      </c>
      <c r="B99" s="45"/>
      <c r="C99" s="45"/>
      <c r="D99" s="45"/>
      <c r="E99" s="46"/>
      <c r="F99" s="46"/>
      <c r="G99" s="47"/>
      <c r="H99" s="46"/>
      <c r="I99" s="71"/>
      <c r="J99" s="72"/>
      <c r="L99" s="250"/>
      <c r="M99" s="250"/>
    </row>
    <row r="100" spans="1:13" ht="22.5" customHeight="1" x14ac:dyDescent="0.25">
      <c r="A100" s="89"/>
      <c r="B100" s="83"/>
      <c r="C100" s="83"/>
      <c r="D100" s="294" t="s">
        <v>9</v>
      </c>
      <c r="E100" s="294"/>
      <c r="F100" s="294"/>
      <c r="G100" s="295"/>
      <c r="H100" s="274" t="s">
        <v>110</v>
      </c>
      <c r="I100" s="275"/>
      <c r="J100" s="55"/>
      <c r="L100" s="250"/>
      <c r="M100" s="250"/>
    </row>
    <row r="101" spans="1:13" ht="7.5" customHeight="1" x14ac:dyDescent="0.25">
      <c r="A101" s="89"/>
      <c r="B101" s="9"/>
      <c r="C101" s="9"/>
      <c r="D101" s="9"/>
      <c r="E101" s="9"/>
      <c r="F101" s="9"/>
      <c r="G101" s="10"/>
      <c r="H101" s="83"/>
      <c r="I101" s="54"/>
      <c r="J101" s="55"/>
      <c r="L101" s="250"/>
      <c r="M101" s="250"/>
    </row>
    <row r="102" spans="1:13" ht="22.5" customHeight="1" x14ac:dyDescent="0.25">
      <c r="A102" s="90"/>
      <c r="B102" s="12"/>
      <c r="C102" s="12"/>
      <c r="D102" s="296" t="s">
        <v>11</v>
      </c>
      <c r="E102" s="296"/>
      <c r="F102" s="296"/>
      <c r="G102" s="297"/>
      <c r="H102" s="261">
        <v>43281</v>
      </c>
      <c r="I102" s="262"/>
      <c r="J102" s="56"/>
      <c r="L102" s="250"/>
      <c r="M102" s="250"/>
    </row>
    <row r="103" spans="1:13" ht="15" customHeight="1" x14ac:dyDescent="0.25">
      <c r="A103" s="90"/>
      <c r="B103" s="13"/>
      <c r="C103" s="13"/>
      <c r="D103" s="13"/>
      <c r="E103" s="13"/>
      <c r="F103" s="13"/>
      <c r="G103" s="14"/>
      <c r="H103" s="13"/>
      <c r="I103" s="54"/>
      <c r="J103" s="57"/>
      <c r="L103" s="250"/>
      <c r="M103" s="250"/>
    </row>
    <row r="104" spans="1:13" ht="15" customHeight="1" x14ac:dyDescent="0.25">
      <c r="A104" s="97"/>
      <c r="B104" s="15"/>
      <c r="C104" s="15"/>
      <c r="D104" s="15"/>
      <c r="E104" s="15"/>
      <c r="F104" s="15"/>
      <c r="G104" s="16"/>
      <c r="H104" s="15"/>
      <c r="I104" s="38"/>
      <c r="J104" s="58"/>
      <c r="L104" s="250"/>
      <c r="M104" s="250"/>
    </row>
    <row r="105" spans="1:13" ht="15" customHeight="1" x14ac:dyDescent="0.25">
      <c r="A105" s="97"/>
      <c r="B105" s="276"/>
      <c r="C105" s="276"/>
      <c r="D105" s="276"/>
      <c r="E105" s="276"/>
      <c r="F105" s="276"/>
      <c r="G105" s="276"/>
      <c r="H105" s="276" t="s">
        <v>12</v>
      </c>
      <c r="I105" s="276"/>
      <c r="J105" s="59"/>
      <c r="L105" s="250"/>
      <c r="M105" s="250"/>
    </row>
    <row r="106" spans="1:13" ht="15" customHeight="1" x14ac:dyDescent="0.25">
      <c r="A106" s="97"/>
      <c r="B106" s="265"/>
      <c r="C106" s="265"/>
      <c r="D106" s="265"/>
      <c r="E106" s="277"/>
      <c r="F106" s="277"/>
      <c r="G106" s="277"/>
      <c r="H106" s="265" t="s">
        <v>15</v>
      </c>
      <c r="I106" s="265"/>
      <c r="J106" s="59"/>
      <c r="L106" s="250"/>
      <c r="M106" s="250"/>
    </row>
    <row r="107" spans="1:13" ht="15" customHeight="1" x14ac:dyDescent="0.25">
      <c r="A107" s="115" t="s">
        <v>74</v>
      </c>
      <c r="B107" s="134"/>
      <c r="C107" s="134"/>
      <c r="D107" s="134"/>
      <c r="E107" s="190"/>
      <c r="F107" s="190"/>
      <c r="G107" s="135"/>
      <c r="H107" s="134"/>
      <c r="I107" s="139"/>
      <c r="J107" s="62"/>
      <c r="L107" s="250"/>
      <c r="M107" s="250"/>
    </row>
    <row r="108" spans="1:13" ht="15" customHeight="1" x14ac:dyDescent="0.25">
      <c r="A108" s="224" t="s">
        <v>75</v>
      </c>
      <c r="B108" s="188"/>
      <c r="C108" s="188"/>
      <c r="D108" s="138"/>
      <c r="E108" s="188"/>
      <c r="F108" s="188"/>
      <c r="G108" s="138"/>
      <c r="H108" s="286"/>
      <c r="I108" s="286"/>
      <c r="J108" s="63"/>
      <c r="L108" s="250"/>
      <c r="M108" s="250"/>
    </row>
    <row r="109" spans="1:13" ht="15" customHeight="1" x14ac:dyDescent="0.25">
      <c r="A109" s="105" t="s">
        <v>76</v>
      </c>
      <c r="B109" s="188"/>
      <c r="C109" s="188"/>
      <c r="D109" s="138"/>
      <c r="E109" s="188"/>
      <c r="F109" s="188"/>
      <c r="G109" s="138"/>
      <c r="H109" s="286">
        <v>1524253</v>
      </c>
      <c r="I109" s="286"/>
      <c r="J109" s="64"/>
      <c r="L109" s="250"/>
      <c r="M109" s="250"/>
    </row>
    <row r="110" spans="1:13" ht="15" customHeight="1" x14ac:dyDescent="0.25">
      <c r="A110" s="105" t="s">
        <v>77</v>
      </c>
      <c r="B110" s="190"/>
      <c r="C110" s="190"/>
      <c r="D110" s="135"/>
      <c r="E110" s="190"/>
      <c r="F110" s="190"/>
      <c r="G110" s="135"/>
      <c r="H110" s="286">
        <v>4679</v>
      </c>
      <c r="I110" s="286"/>
      <c r="J110" s="62"/>
      <c r="L110" s="250"/>
      <c r="M110" s="250"/>
    </row>
    <row r="111" spans="1:13" ht="15" customHeight="1" x14ac:dyDescent="0.25">
      <c r="A111" s="224" t="s">
        <v>78</v>
      </c>
      <c r="B111" s="188"/>
      <c r="C111" s="188"/>
      <c r="D111" s="138"/>
      <c r="E111" s="188"/>
      <c r="F111" s="188"/>
      <c r="G111" s="138"/>
      <c r="H111" s="286"/>
      <c r="I111" s="286"/>
      <c r="J111" s="63"/>
      <c r="L111" s="250"/>
      <c r="M111" s="250"/>
    </row>
    <row r="112" spans="1:13" ht="15" customHeight="1" x14ac:dyDescent="0.25">
      <c r="A112" s="105" t="s">
        <v>79</v>
      </c>
      <c r="B112" s="188"/>
      <c r="C112" s="188"/>
      <c r="D112" s="138"/>
      <c r="E112" s="188"/>
      <c r="F112" s="188"/>
      <c r="G112" s="138"/>
      <c r="H112" s="286">
        <v>-309078</v>
      </c>
      <c r="I112" s="286"/>
      <c r="J112" s="64"/>
      <c r="L112" s="250"/>
      <c r="M112" s="250"/>
    </row>
    <row r="113" spans="1:13" ht="15" customHeight="1" x14ac:dyDescent="0.25">
      <c r="A113" s="105" t="s">
        <v>80</v>
      </c>
      <c r="B113" s="188"/>
      <c r="C113" s="188"/>
      <c r="D113" s="138"/>
      <c r="E113" s="188"/>
      <c r="F113" s="188"/>
      <c r="G113" s="138"/>
      <c r="H113" s="286">
        <v>-1204872</v>
      </c>
      <c r="I113" s="286"/>
      <c r="J113" s="64"/>
      <c r="L113" s="250"/>
      <c r="M113" s="250"/>
    </row>
    <row r="114" spans="1:13" ht="15" customHeight="1" x14ac:dyDescent="0.25">
      <c r="A114" s="105" t="s">
        <v>81</v>
      </c>
      <c r="B114" s="188"/>
      <c r="C114" s="188"/>
      <c r="D114" s="138"/>
      <c r="E114" s="188"/>
      <c r="F114" s="188"/>
      <c r="G114" s="138"/>
      <c r="H114" s="286"/>
      <c r="I114" s="286"/>
      <c r="J114" s="66"/>
      <c r="L114" s="250"/>
      <c r="M114" s="250"/>
    </row>
    <row r="115" spans="1:13" ht="15" customHeight="1" x14ac:dyDescent="0.25">
      <c r="A115" s="216" t="s">
        <v>82</v>
      </c>
      <c r="B115" s="130"/>
      <c r="C115" s="130"/>
      <c r="D115" s="169"/>
      <c r="E115" s="130"/>
      <c r="F115" s="130"/>
      <c r="G115" s="169"/>
      <c r="H115" s="284">
        <f>SUM(H109:I114)</f>
        <v>14982</v>
      </c>
      <c r="I115" s="284"/>
      <c r="J115" s="75"/>
      <c r="L115" s="250"/>
      <c r="M115" s="250"/>
    </row>
    <row r="116" spans="1:13" ht="15" customHeight="1" x14ac:dyDescent="0.25">
      <c r="A116" s="115" t="s">
        <v>83</v>
      </c>
      <c r="B116" s="188"/>
      <c r="C116" s="188"/>
      <c r="D116" s="138"/>
      <c r="E116" s="188"/>
      <c r="F116" s="188"/>
      <c r="G116" s="138"/>
      <c r="H116" s="286"/>
      <c r="I116" s="286"/>
      <c r="J116" s="63"/>
      <c r="L116" s="250"/>
      <c r="M116" s="250"/>
    </row>
    <row r="117" spans="1:13" ht="15" customHeight="1" x14ac:dyDescent="0.25">
      <c r="A117" s="224" t="s">
        <v>75</v>
      </c>
      <c r="B117" s="188"/>
      <c r="C117" s="188"/>
      <c r="D117" s="138"/>
      <c r="E117" s="188"/>
      <c r="F117" s="188"/>
      <c r="G117" s="138"/>
      <c r="H117" s="286"/>
      <c r="I117" s="286"/>
      <c r="J117" s="63"/>
      <c r="L117" s="250"/>
      <c r="M117" s="250"/>
    </row>
    <row r="118" spans="1:13" ht="15" customHeight="1" x14ac:dyDescent="0.25">
      <c r="A118" s="105" t="s">
        <v>84</v>
      </c>
      <c r="B118" s="188"/>
      <c r="C118" s="188"/>
      <c r="D118" s="138"/>
      <c r="E118" s="188"/>
      <c r="F118" s="188"/>
      <c r="G118" s="138"/>
      <c r="H118" s="286">
        <v>104</v>
      </c>
      <c r="I118" s="286"/>
      <c r="J118" s="64"/>
      <c r="L118" s="250"/>
      <c r="M118" s="250"/>
    </row>
    <row r="119" spans="1:13" ht="15" customHeight="1" x14ac:dyDescent="0.25">
      <c r="A119" s="105" t="s">
        <v>48</v>
      </c>
      <c r="B119" s="190"/>
      <c r="C119" s="190"/>
      <c r="D119" s="135"/>
      <c r="E119" s="190"/>
      <c r="F119" s="190"/>
      <c r="G119" s="135"/>
      <c r="H119" s="291"/>
      <c r="I119" s="291"/>
      <c r="J119" s="64"/>
      <c r="L119" s="250"/>
      <c r="M119" s="250"/>
    </row>
    <row r="120" spans="1:13" ht="15" customHeight="1" x14ac:dyDescent="0.25">
      <c r="A120" s="224" t="s">
        <v>78</v>
      </c>
      <c r="B120" s="189"/>
      <c r="C120" s="189"/>
      <c r="D120" s="135"/>
      <c r="E120" s="189"/>
      <c r="F120" s="189"/>
      <c r="G120" s="135"/>
      <c r="H120" s="288"/>
      <c r="I120" s="288"/>
      <c r="J120" s="64"/>
      <c r="L120" s="250"/>
      <c r="M120" s="250"/>
    </row>
    <row r="121" spans="1:13" ht="15" customHeight="1" x14ac:dyDescent="0.25">
      <c r="A121" s="105" t="s">
        <v>85</v>
      </c>
      <c r="B121" s="139"/>
      <c r="C121" s="188"/>
      <c r="D121" s="138"/>
      <c r="E121" s="188"/>
      <c r="F121" s="188"/>
      <c r="G121" s="138"/>
      <c r="H121" s="286">
        <v>-432338</v>
      </c>
      <c r="I121" s="286"/>
      <c r="J121" s="66"/>
      <c r="L121" s="250"/>
      <c r="M121" s="250"/>
    </row>
    <row r="122" spans="1:13" ht="15" customHeight="1" x14ac:dyDescent="0.25">
      <c r="A122" s="105" t="s">
        <v>48</v>
      </c>
      <c r="B122" s="188"/>
      <c r="C122" s="188"/>
      <c r="D122" s="138"/>
      <c r="E122" s="188"/>
      <c r="F122" s="188"/>
      <c r="G122" s="138"/>
      <c r="H122" s="286">
        <v>-34193</v>
      </c>
      <c r="I122" s="286"/>
      <c r="J122" s="62"/>
      <c r="L122" s="250"/>
      <c r="M122" s="250"/>
    </row>
    <row r="123" spans="1:13" ht="15" customHeight="1" x14ac:dyDescent="0.25">
      <c r="A123" s="216" t="s">
        <v>86</v>
      </c>
      <c r="B123" s="130"/>
      <c r="C123" s="194"/>
      <c r="D123" s="169"/>
      <c r="E123" s="225"/>
      <c r="F123" s="194"/>
      <c r="G123" s="196"/>
      <c r="H123" s="289">
        <f>SUM(H118:I122)</f>
        <v>-466427</v>
      </c>
      <c r="I123" s="289"/>
      <c r="J123" s="67"/>
      <c r="L123" s="250"/>
      <c r="M123" s="250"/>
    </row>
    <row r="124" spans="1:13" ht="15" customHeight="1" x14ac:dyDescent="0.25">
      <c r="A124" s="115" t="s">
        <v>87</v>
      </c>
      <c r="B124" s="188"/>
      <c r="C124" s="201"/>
      <c r="D124" s="138"/>
      <c r="E124" s="218"/>
      <c r="F124" s="218"/>
      <c r="G124" s="145"/>
      <c r="H124" s="290"/>
      <c r="I124" s="290"/>
      <c r="J124" s="64"/>
      <c r="L124" s="250"/>
      <c r="M124" s="250"/>
    </row>
    <row r="125" spans="1:13" ht="15" customHeight="1" x14ac:dyDescent="0.25">
      <c r="A125" s="224" t="s">
        <v>75</v>
      </c>
      <c r="B125" s="188"/>
      <c r="C125" s="188"/>
      <c r="D125" s="138"/>
      <c r="E125" s="188"/>
      <c r="F125" s="188"/>
      <c r="G125" s="146"/>
      <c r="H125" s="286"/>
      <c r="I125" s="286"/>
      <c r="J125" s="64"/>
      <c r="L125" s="250"/>
      <c r="M125" s="250"/>
    </row>
    <row r="126" spans="1:13" ht="15" customHeight="1" x14ac:dyDescent="0.25">
      <c r="A126" s="105" t="s">
        <v>88</v>
      </c>
      <c r="B126" s="190"/>
      <c r="C126" s="190"/>
      <c r="D126" s="135"/>
      <c r="E126" s="139"/>
      <c r="F126" s="139"/>
      <c r="G126" s="146"/>
      <c r="H126" s="286">
        <v>1102052</v>
      </c>
      <c r="I126" s="286"/>
      <c r="J126" s="66"/>
    </row>
    <row r="127" spans="1:13" ht="15" customHeight="1" x14ac:dyDescent="0.25">
      <c r="A127" s="105" t="s">
        <v>142</v>
      </c>
      <c r="B127" s="139"/>
      <c r="C127" s="188"/>
      <c r="D127" s="188"/>
      <c r="E127" s="139"/>
      <c r="F127" s="139"/>
      <c r="G127" s="146"/>
      <c r="H127" s="286">
        <v>36969</v>
      </c>
      <c r="I127" s="286"/>
      <c r="J127" s="62"/>
    </row>
    <row r="128" spans="1:13" ht="15" customHeight="1" x14ac:dyDescent="0.25">
      <c r="A128" s="105" t="s">
        <v>143</v>
      </c>
      <c r="B128" s="139"/>
      <c r="C128" s="188"/>
      <c r="D128" s="188"/>
      <c r="E128" s="139"/>
      <c r="F128" s="139"/>
      <c r="G128" s="146"/>
      <c r="H128" s="188"/>
      <c r="I128" s="188"/>
      <c r="J128" s="62"/>
    </row>
    <row r="129" spans="1:10" ht="15" customHeight="1" x14ac:dyDescent="0.25">
      <c r="A129" s="105" t="s">
        <v>48</v>
      </c>
      <c r="B129" s="139"/>
      <c r="C129" s="188"/>
      <c r="D129" s="188"/>
      <c r="E129" s="139"/>
      <c r="F129" s="139"/>
      <c r="G129" s="146"/>
      <c r="H129" s="188"/>
      <c r="I129" s="188"/>
      <c r="J129" s="62"/>
    </row>
    <row r="130" spans="1:10" ht="15" customHeight="1" x14ac:dyDescent="0.25">
      <c r="A130" s="224" t="s">
        <v>78</v>
      </c>
      <c r="B130" s="188"/>
      <c r="C130" s="190"/>
      <c r="D130" s="138"/>
      <c r="E130" s="139"/>
      <c r="F130" s="139"/>
      <c r="G130" s="146"/>
      <c r="H130" s="286"/>
      <c r="I130" s="286"/>
      <c r="J130" s="63"/>
    </row>
    <row r="131" spans="1:10" ht="15" customHeight="1" x14ac:dyDescent="0.25">
      <c r="A131" s="105" t="s">
        <v>89</v>
      </c>
      <c r="B131" s="188"/>
      <c r="C131" s="188"/>
      <c r="D131" s="138"/>
      <c r="E131" s="188"/>
      <c r="F131" s="188"/>
      <c r="G131" s="146"/>
      <c r="H131" s="283">
        <v>-674000</v>
      </c>
      <c r="I131" s="283"/>
      <c r="J131" s="64"/>
    </row>
    <row r="132" spans="1:10" x14ac:dyDescent="0.25">
      <c r="A132" s="105" t="s">
        <v>90</v>
      </c>
      <c r="B132" s="139"/>
      <c r="C132" s="139"/>
      <c r="D132" s="139"/>
      <c r="E132" s="139"/>
      <c r="F132" s="139"/>
      <c r="G132" s="139"/>
      <c r="H132" s="283"/>
      <c r="I132" s="283"/>
      <c r="J132" s="26"/>
    </row>
    <row r="133" spans="1:10" x14ac:dyDescent="0.25">
      <c r="A133" s="105" t="s">
        <v>132</v>
      </c>
      <c r="B133" s="139"/>
      <c r="C133" s="139"/>
      <c r="D133" s="139"/>
      <c r="E133" s="139"/>
      <c r="F133" s="139"/>
      <c r="G133" s="139"/>
      <c r="H133" s="283"/>
      <c r="I133" s="283"/>
      <c r="J133" s="26"/>
    </row>
    <row r="134" spans="1:10" x14ac:dyDescent="0.25">
      <c r="A134" s="105" t="s">
        <v>48</v>
      </c>
      <c r="B134" s="139"/>
      <c r="C134" s="139"/>
      <c r="D134" s="139"/>
      <c r="E134" s="139"/>
      <c r="F134" s="139"/>
      <c r="G134" s="139"/>
      <c r="H134" s="283">
        <v>-10254</v>
      </c>
      <c r="I134" s="283"/>
      <c r="J134" s="26"/>
    </row>
    <row r="135" spans="1:10" x14ac:dyDescent="0.25">
      <c r="A135" s="216" t="s">
        <v>91</v>
      </c>
      <c r="B135" s="207"/>
      <c r="C135" s="207"/>
      <c r="D135" s="207"/>
      <c r="E135" s="207"/>
      <c r="F135" s="207"/>
      <c r="G135" s="207"/>
      <c r="H135" s="284">
        <f>SUM(H126:I134)</f>
        <v>454767</v>
      </c>
      <c r="I135" s="284"/>
      <c r="J135" s="28"/>
    </row>
    <row r="136" spans="1:10" x14ac:dyDescent="0.25">
      <c r="A136" s="226" t="s">
        <v>92</v>
      </c>
      <c r="B136" s="215"/>
      <c r="C136" s="215"/>
      <c r="D136" s="215"/>
      <c r="E136" s="215"/>
      <c r="F136" s="215"/>
      <c r="G136" s="215"/>
      <c r="H136" s="285">
        <f>SUM(H115,H123,H135)</f>
        <v>3322</v>
      </c>
      <c r="I136" s="285"/>
      <c r="J136" s="29"/>
    </row>
    <row r="137" spans="1:10" x14ac:dyDescent="0.25">
      <c r="A137" s="224" t="s">
        <v>93</v>
      </c>
      <c r="B137" s="139"/>
      <c r="C137" s="139"/>
      <c r="D137" s="139"/>
      <c r="E137" s="139"/>
      <c r="F137" s="139"/>
      <c r="G137" s="139"/>
      <c r="H137" s="286">
        <v>275888</v>
      </c>
      <c r="I137" s="286"/>
      <c r="J137" s="26"/>
    </row>
    <row r="138" spans="1:10" ht="15.75" thickBot="1" x14ac:dyDescent="0.3">
      <c r="A138" s="227" t="s">
        <v>94</v>
      </c>
      <c r="B138" s="228"/>
      <c r="C138" s="228"/>
      <c r="D138" s="228"/>
      <c r="E138" s="228"/>
      <c r="F138" s="228"/>
      <c r="G138" s="228"/>
      <c r="H138" s="287">
        <f>SUM(H136:I137)</f>
        <v>279210</v>
      </c>
      <c r="I138" s="287"/>
      <c r="J138" s="31"/>
    </row>
    <row r="139" spans="1:10" ht="15.75" thickTop="1" x14ac:dyDescent="0.25"/>
  </sheetData>
  <mergeCells count="63">
    <mergeCell ref="D2:G2"/>
    <mergeCell ref="H2:I2"/>
    <mergeCell ref="D4:G4"/>
    <mergeCell ref="H4:I4"/>
    <mergeCell ref="B7:D7"/>
    <mergeCell ref="E7:G7"/>
    <mergeCell ref="H7:I7"/>
    <mergeCell ref="B48:D48"/>
    <mergeCell ref="E48:G48"/>
    <mergeCell ref="H48:I48"/>
    <mergeCell ref="B8:D8"/>
    <mergeCell ref="E8:G8"/>
    <mergeCell ref="H8:I8"/>
    <mergeCell ref="A37:J37"/>
    <mergeCell ref="A38:J38"/>
    <mergeCell ref="D42:G42"/>
    <mergeCell ref="H42:I42"/>
    <mergeCell ref="D44:G44"/>
    <mergeCell ref="H44:I44"/>
    <mergeCell ref="B47:D47"/>
    <mergeCell ref="E47:G47"/>
    <mergeCell ref="H47:I47"/>
    <mergeCell ref="A95:J95"/>
    <mergeCell ref="A96:J96"/>
    <mergeCell ref="D100:G100"/>
    <mergeCell ref="H100:I100"/>
    <mergeCell ref="D102:G102"/>
    <mergeCell ref="H102:I102"/>
    <mergeCell ref="B105:D105"/>
    <mergeCell ref="E105:G105"/>
    <mergeCell ref="H105:I105"/>
    <mergeCell ref="B106:D106"/>
    <mergeCell ref="E106:G106"/>
    <mergeCell ref="H106:I106"/>
    <mergeCell ref="H119:I119"/>
    <mergeCell ref="H108:I108"/>
    <mergeCell ref="H109:I109"/>
    <mergeCell ref="H110:I110"/>
    <mergeCell ref="H111:I111"/>
    <mergeCell ref="H112:I112"/>
    <mergeCell ref="H113:I113"/>
    <mergeCell ref="H114:I114"/>
    <mergeCell ref="H115:I115"/>
    <mergeCell ref="H116:I116"/>
    <mergeCell ref="H117:I117"/>
    <mergeCell ref="H118:I118"/>
    <mergeCell ref="H133:I133"/>
    <mergeCell ref="H120:I120"/>
    <mergeCell ref="H121:I121"/>
    <mergeCell ref="H122:I122"/>
    <mergeCell ref="H123:I123"/>
    <mergeCell ref="H124:I124"/>
    <mergeCell ref="H125:I125"/>
    <mergeCell ref="H126:I126"/>
    <mergeCell ref="H127:I127"/>
    <mergeCell ref="H130:I130"/>
    <mergeCell ref="H131:I131"/>
    <mergeCell ref="H132:I132"/>
    <mergeCell ref="H134:I134"/>
    <mergeCell ref="H135:I135"/>
    <mergeCell ref="H136:I136"/>
    <mergeCell ref="H137:I137"/>
    <mergeCell ref="H138:I138"/>
  </mergeCells>
  <pageMargins left="0.70866141732283472" right="0.70866141732283472" top="0.35433070866141736" bottom="0.35433070866141736" header="0.31496062992125984" footer="0.31496062992125984"/>
  <pageSetup paperSize="8" scale="52" orientation="portrait" r:id="rId1"/>
  <rowBreaks count="2" manualBreakCount="2">
    <brk id="40" max="16383" man="1"/>
    <brk id="9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Contents</vt:lpstr>
      <vt:lpstr>A1.1 Brisbane</vt:lpstr>
      <vt:lpstr>A1.2 Melbourne </vt:lpstr>
      <vt:lpstr>A1.3 Perth</vt:lpstr>
      <vt:lpstr>A1.4 Sydney</vt:lpstr>
      <vt:lpstr>'A1.1 Brisbane'!Print_Area</vt:lpstr>
      <vt:lpstr>'A1.2 Melbourne '!Print_Area</vt:lpstr>
      <vt:lpstr>'A1.3 Perth'!Print_Area</vt:lpstr>
      <vt:lpstr>'A1.4 Sydney'!Print_Area</vt:lpstr>
      <vt:lpstr>Contents!Print_Area</vt:lpstr>
    </vt:vector>
  </TitlesOfParts>
  <Company>ACCC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Yen, Chia-Lin</dc:creator>
  <cp:lastModifiedBy>Islam, Rabi</cp:lastModifiedBy>
  <cp:lastPrinted>2019-02-24T22:40:42Z</cp:lastPrinted>
  <dcterms:created xsi:type="dcterms:W3CDTF">2016-02-24T23:23:58Z</dcterms:created>
  <dcterms:modified xsi:type="dcterms:W3CDTF">2019-02-25T02:26:08Z</dcterms:modified>
</cp:coreProperties>
</file>