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cccgovau-my.sharepoint.com/personal/belinda_wright_accc_gov_au/Documents/Documents/Bel's Print Queue/ANZ Suncorp/"/>
    </mc:Choice>
  </mc:AlternateContent>
  <xr:revisionPtr revIDLastSave="0" documentId="8_{2E18A634-3434-421B-978A-0D8866625249}" xr6:coauthVersionLast="47" xr6:coauthVersionMax="47" xr10:uidLastSave="{00000000-0000-0000-0000-000000000000}"/>
  <bookViews>
    <workbookView xWindow="-120" yWindow="-120" windowWidth="24240" windowHeight="13140" activeTab="1" xr2:uid="{22E259A8-BE0F-43D0-8EBD-1CB503DC288F}"/>
  </bookViews>
  <sheets>
    <sheet name="Explanation" sheetId="1" r:id="rId1"/>
    <sheet name="Home Loans (APRA)" sheetId="2" r:id="rId2"/>
    <sheet name="Deposits (APRA)" sheetId="3" r:id="rId3"/>
    <sheet name="Credit Cards (APRA)"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 i="5" l="1"/>
  <c r="W20" i="2" l="1"/>
  <c r="W4" i="5"/>
  <c r="W6" i="5"/>
  <c r="W3" i="5" l="1"/>
  <c r="W3" i="3"/>
  <c r="X6" i="5"/>
  <c r="N5" i="5"/>
  <c r="N17" i="5" s="1"/>
  <c r="W7" i="5" l="1"/>
  <c r="X7" i="5"/>
  <c r="X16" i="5"/>
  <c r="X15" i="5"/>
  <c r="W15" i="5"/>
  <c r="X14" i="5"/>
  <c r="W14" i="5"/>
  <c r="X13" i="5"/>
  <c r="W13" i="5"/>
  <c r="X12" i="5"/>
  <c r="W12" i="5"/>
  <c r="X11" i="5"/>
  <c r="W11" i="5"/>
  <c r="X10" i="5"/>
  <c r="W10" i="5"/>
  <c r="X9" i="5"/>
  <c r="W9" i="5"/>
  <c r="X8" i="5"/>
  <c r="W8" i="5"/>
  <c r="V5" i="5"/>
  <c r="X5" i="5" s="1"/>
  <c r="U5" i="5"/>
  <c r="U17" i="5" s="1"/>
  <c r="T5" i="5"/>
  <c r="T17" i="5" s="1"/>
  <c r="S5" i="5"/>
  <c r="S17" i="5" s="1"/>
  <c r="R5" i="5"/>
  <c r="R17" i="5" s="1"/>
  <c r="Q5" i="5"/>
  <c r="Q17" i="5" s="1"/>
  <c r="P5" i="5"/>
  <c r="P17" i="5" s="1"/>
  <c r="O5" i="5"/>
  <c r="O17" i="5" s="1"/>
  <c r="M5" i="5"/>
  <c r="M17" i="5" s="1"/>
  <c r="L5" i="5"/>
  <c r="L17" i="5" s="1"/>
  <c r="K5" i="5"/>
  <c r="K17" i="5" s="1"/>
  <c r="J5" i="5"/>
  <c r="J17" i="5" s="1"/>
  <c r="I5" i="5"/>
  <c r="I17" i="5" s="1"/>
  <c r="H5" i="5"/>
  <c r="H17" i="5" s="1"/>
  <c r="G5" i="5"/>
  <c r="G17" i="5" s="1"/>
  <c r="F5" i="5"/>
  <c r="F17" i="5" s="1"/>
  <c r="E5" i="5"/>
  <c r="E17" i="5" s="1"/>
  <c r="D5" i="5"/>
  <c r="D17" i="5" s="1"/>
  <c r="C5" i="5"/>
  <c r="C17" i="5" s="1"/>
  <c r="B5" i="5"/>
  <c r="B17" i="5" s="1"/>
  <c r="X20" i="3"/>
  <c r="W20" i="3"/>
  <c r="X19" i="3"/>
  <c r="W19" i="3"/>
  <c r="X18" i="3"/>
  <c r="W18" i="3"/>
  <c r="X16" i="3"/>
  <c r="W16" i="3"/>
  <c r="X15" i="3"/>
  <c r="W15" i="3"/>
  <c r="X14" i="3"/>
  <c r="W14" i="3"/>
  <c r="X13" i="3"/>
  <c r="W13" i="3"/>
  <c r="X12" i="3"/>
  <c r="W12" i="3"/>
  <c r="X11" i="3"/>
  <c r="W11" i="3"/>
  <c r="X10" i="3"/>
  <c r="W10" i="3"/>
  <c r="X9" i="3"/>
  <c r="W9" i="3"/>
  <c r="X8" i="3"/>
  <c r="X21" i="3" s="1"/>
  <c r="W8" i="3"/>
  <c r="X7" i="3"/>
  <c r="W7" i="3"/>
  <c r="X6" i="3"/>
  <c r="W6" i="3"/>
  <c r="X5" i="3"/>
  <c r="W4" i="3"/>
  <c r="W21" i="3"/>
  <c r="X23" i="3" s="1"/>
  <c r="X20" i="2"/>
  <c r="X6" i="2"/>
  <c r="X7" i="2"/>
  <c r="X8" i="2"/>
  <c r="X9" i="2"/>
  <c r="X10" i="2"/>
  <c r="X11" i="2"/>
  <c r="X12" i="2"/>
  <c r="X13" i="2"/>
  <c r="X14" i="2"/>
  <c r="X15" i="2"/>
  <c r="X16" i="2"/>
  <c r="X18" i="2"/>
  <c r="X19" i="2"/>
  <c r="W4" i="2"/>
  <c r="W6" i="2"/>
  <c r="W7" i="2"/>
  <c r="W8" i="2"/>
  <c r="W9" i="2"/>
  <c r="W10" i="2"/>
  <c r="W11" i="2"/>
  <c r="W12" i="2"/>
  <c r="W13" i="2"/>
  <c r="W14" i="2"/>
  <c r="W15" i="2"/>
  <c r="W16" i="2"/>
  <c r="W18" i="2"/>
  <c r="W19" i="2"/>
  <c r="W3" i="2"/>
  <c r="W21" i="2" s="1"/>
  <c r="V5" i="3"/>
  <c r="U5" i="3"/>
  <c r="U21" i="3" s="1"/>
  <c r="T5" i="3"/>
  <c r="S5" i="3"/>
  <c r="R5" i="3"/>
  <c r="R21" i="3" s="1"/>
  <c r="Q5" i="3"/>
  <c r="P5" i="3"/>
  <c r="O5" i="3"/>
  <c r="O21" i="3" s="1"/>
  <c r="N5" i="3"/>
  <c r="M5" i="3"/>
  <c r="M21" i="3" s="1"/>
  <c r="L5" i="3"/>
  <c r="K5" i="3"/>
  <c r="J5" i="3"/>
  <c r="J21" i="3" s="1"/>
  <c r="I5" i="3"/>
  <c r="H5" i="3"/>
  <c r="G5" i="3"/>
  <c r="G21" i="3" s="1"/>
  <c r="F5" i="3"/>
  <c r="F21" i="3" s="1"/>
  <c r="E5" i="3"/>
  <c r="D5" i="3"/>
  <c r="C5" i="3"/>
  <c r="B5" i="3"/>
  <c r="H21" i="3"/>
  <c r="B21" i="3"/>
  <c r="V21" i="3"/>
  <c r="T21" i="3"/>
  <c r="S21" i="3"/>
  <c r="Q21" i="3"/>
  <c r="P21" i="3"/>
  <c r="N21" i="3"/>
  <c r="L21" i="3"/>
  <c r="K21" i="3"/>
  <c r="I21" i="3"/>
  <c r="E21" i="3"/>
  <c r="D21" i="3"/>
  <c r="C21" i="3"/>
  <c r="R21" i="2"/>
  <c r="J21" i="2"/>
  <c r="B21" i="2"/>
  <c r="V5" i="2"/>
  <c r="X5" i="2" s="1"/>
  <c r="U5" i="2"/>
  <c r="U21" i="2" s="1"/>
  <c r="T5" i="2"/>
  <c r="T21" i="2" s="1"/>
  <c r="S5" i="2"/>
  <c r="S21" i="2" s="1"/>
  <c r="R5" i="2"/>
  <c r="Q5" i="2"/>
  <c r="Q21" i="2" s="1"/>
  <c r="P5" i="2"/>
  <c r="P21" i="2" s="1"/>
  <c r="O5" i="2"/>
  <c r="O21" i="2" s="1"/>
  <c r="N5" i="2"/>
  <c r="N21" i="2" s="1"/>
  <c r="M5" i="2"/>
  <c r="M21" i="2" s="1"/>
  <c r="L5" i="2"/>
  <c r="L21" i="2" s="1"/>
  <c r="K5" i="2"/>
  <c r="K21" i="2" s="1"/>
  <c r="J5" i="2"/>
  <c r="I5" i="2"/>
  <c r="I21" i="2" s="1"/>
  <c r="H5" i="2"/>
  <c r="H21" i="2" s="1"/>
  <c r="G5" i="2"/>
  <c r="G21" i="2" s="1"/>
  <c r="F5" i="2"/>
  <c r="F21" i="2" s="1"/>
  <c r="E5" i="2"/>
  <c r="E21" i="2" s="1"/>
  <c r="D5" i="2"/>
  <c r="D21" i="2" s="1"/>
  <c r="C5" i="2"/>
  <c r="C21" i="2" s="1"/>
  <c r="B5" i="2"/>
  <c r="V21" i="2" l="1"/>
  <c r="X17" i="5"/>
  <c r="W17" i="5"/>
  <c r="V17" i="5"/>
  <c r="X21" i="2"/>
  <c r="X23" i="2" s="1"/>
  <c r="X19" i="5" l="1"/>
</calcChain>
</file>

<file path=xl/sharedStrings.xml><?xml version="1.0" encoding="utf-8"?>
<sst xmlns="http://schemas.openxmlformats.org/spreadsheetml/2006/main" count="85" uniqueCount="40">
  <si>
    <t>Australia and New Zealand Banking Group Limited</t>
  </si>
  <si>
    <t>Bank of Queensland Limited</t>
  </si>
  <si>
    <t>Bendigo and Adelaide Bank Limited</t>
  </si>
  <si>
    <t>Citibank</t>
  </si>
  <si>
    <t>Commonwealth Bank of Australia</t>
  </si>
  <si>
    <t>HSBC Bank Australia Limited</t>
  </si>
  <si>
    <t>ING Bank</t>
  </si>
  <si>
    <t>Macquarie Bank Limited</t>
  </si>
  <si>
    <t>National Australia Bank Limited</t>
  </si>
  <si>
    <t>Rabobank Australia Limited</t>
  </si>
  <si>
    <t>Suncorp-Metway Limited</t>
  </si>
  <si>
    <t>Westpac Banking Corporation</t>
  </si>
  <si>
    <t>Merged entity</t>
  </si>
  <si>
    <t>AMP</t>
  </si>
  <si>
    <t>ME Bank</t>
  </si>
  <si>
    <t>Heritage Bank</t>
  </si>
  <si>
    <t>Teachers Mutual Bank</t>
  </si>
  <si>
    <t>Others</t>
  </si>
  <si>
    <t>National home loans market shares</t>
  </si>
  <si>
    <t>Lender</t>
  </si>
  <si>
    <t>TOTAL</t>
  </si>
  <si>
    <t>Explanation</t>
  </si>
  <si>
    <t>In respect of the data in both tabs, the yearly figures are based upon the data recorded by APRA for 31 December for the relevant year (except in the case of 2022, where the data is as recorded by APRA for 30 September).</t>
  </si>
  <si>
    <t>Due to changes in APRA's data collection method in March 2019, pre-2019 and post-2019 figures are not strictly comparable; for example, because:</t>
  </si>
  <si>
    <t>National retail deposit market shares</t>
  </si>
  <si>
    <t>1.  the categorisation of owner-occupied home loans versus investment home loans changed.  Before the changes, the categorisation was based on customer reports.  After the changes, the owner-occupied classification could only be used once per customer for their principal place of residence, and multi-purpose loan amounts had to be split into their respective categories;</t>
  </si>
  <si>
    <t>2.since the changes, customer classifications (by industry or economic sector) are validated regularly subsequent to the point of acquisition; and</t>
  </si>
  <si>
    <t>3. since the changes, the data contains domestic and foreign banks, building socieities, larger credit unions and other ADIs (increasing the "other" category from 2019 onwards).</t>
  </si>
  <si>
    <t>HHI</t>
  </si>
  <si>
    <t>Pre-acquisition</t>
  </si>
  <si>
    <t>Post-acquisition</t>
  </si>
  <si>
    <t>Delta:</t>
  </si>
  <si>
    <t>Credit cards market shares</t>
  </si>
  <si>
    <t>The data in the tab "Home Loans (APRA)", which represents national home loans market shares, is based upon an aggregation, for each ADI, of the "Loans to households: Housing: Owner-occupied" and "Loans to households: Housing: Investment" statistics in this publication.</t>
  </si>
  <si>
    <t>The data in the table "Deposits (APRA)", which represents national retail deposit market shares, is based upon, for each ADI, the "Deposits from households" statistic.</t>
  </si>
  <si>
    <t>The data in the table "Credit Cards (APRA)", which represents national retail credit card market shares, is based upon, for each ADI, the "Loans to Households - Credit Cards" statistic.</t>
  </si>
  <si>
    <t>HHI figures are calculated by squaring the market shares for all ADIs listed in the tables except the market share attributed to "Others".</t>
  </si>
  <si>
    <t>TOTAL (%)</t>
  </si>
  <si>
    <t>TOTAL (Market size, $ million)</t>
  </si>
  <si>
    <r>
      <t xml:space="preserve">The data in the following two tabs is drawn from APRA's </t>
    </r>
    <r>
      <rPr>
        <i/>
        <sz val="10"/>
        <color theme="1"/>
        <rFont val="Arial"/>
        <family val="2"/>
      </rPr>
      <t>Monthly authorised deposit-taking institution statistics</t>
    </r>
    <r>
      <rPr>
        <sz val="10"/>
        <color theme="1"/>
        <rFont val="Arial"/>
        <family val="2"/>
      </rPr>
      <t xml:space="preserve"> publication.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</si>
</sst>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 #,##0_-;\-* #,##0_-;_-* &quot;-&quot;??_-;_-@_-"/>
  </numFmts>
  <fonts count="10" x14ac:knownFonts="1">
    <font>
      <sz val="11"/>
      <color theme="1"/>
      <name val="Calibri"/>
      <family val="2"/>
      <scheme val="minor"/>
    </font>
    <font>
      <sz val="11"/>
      <color theme="1"/>
      <name val="Calibri"/>
      <family val="2"/>
      <scheme val="minor"/>
    </font>
    <font>
      <b/>
      <sz val="9"/>
      <color theme="0"/>
      <name val="Arial"/>
      <family val="2"/>
    </font>
    <font>
      <b/>
      <sz val="9"/>
      <color theme="1"/>
      <name val="Arial"/>
      <family val="2"/>
    </font>
    <font>
      <sz val="9"/>
      <color theme="1"/>
      <name val="Arial"/>
      <family val="2"/>
    </font>
    <font>
      <b/>
      <sz val="9"/>
      <name val="Arial"/>
      <family val="2"/>
    </font>
    <font>
      <sz val="9"/>
      <color theme="0"/>
      <name val="Arial"/>
      <family val="2"/>
    </font>
    <font>
      <b/>
      <sz val="10"/>
      <color theme="1"/>
      <name val="Arial"/>
      <family val="2"/>
    </font>
    <font>
      <sz val="10"/>
      <color theme="1"/>
      <name val="Arial"/>
      <family val="2"/>
    </font>
    <font>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33">
    <xf numFmtId="0" fontId="0" fillId="0" borderId="0" xfId="0"/>
    <xf numFmtId="0" fontId="2" fillId="4" borderId="1" xfId="0" applyFont="1" applyFill="1" applyBorder="1"/>
    <xf numFmtId="0" fontId="3" fillId="5" borderId="1" xfId="0" applyFont="1" applyFill="1" applyBorder="1" applyAlignment="1">
      <alignment horizontal="left" vertical="center"/>
    </xf>
    <xf numFmtId="0" fontId="5" fillId="2" borderId="1" xfId="0" applyFont="1" applyFill="1" applyBorder="1" applyAlignment="1">
      <alignment horizontal="left" vertical="center"/>
    </xf>
    <xf numFmtId="0" fontId="2" fillId="4" borderId="1" xfId="0" applyFont="1" applyFill="1" applyBorder="1" applyAlignment="1">
      <alignment horizontal="left" vertical="center"/>
    </xf>
    <xf numFmtId="0" fontId="5" fillId="5" borderId="1" xfId="0" applyFont="1" applyFill="1" applyBorder="1" applyAlignment="1">
      <alignment horizontal="left" vertical="center"/>
    </xf>
    <xf numFmtId="10" fontId="3" fillId="5" borderId="1" xfId="1" applyNumberFormat="1" applyFont="1" applyFill="1" applyBorder="1" applyAlignment="1">
      <alignment vertical="center"/>
    </xf>
    <xf numFmtId="0" fontId="2" fillId="4" borderId="1" xfId="0" applyFont="1" applyFill="1" applyBorder="1" applyAlignment="1">
      <alignment horizontal="center"/>
    </xf>
    <xf numFmtId="10" fontId="4" fillId="5" borderId="1" xfId="1" applyNumberFormat="1" applyFont="1" applyFill="1" applyBorder="1" applyAlignment="1">
      <alignment horizontal="center"/>
    </xf>
    <xf numFmtId="10" fontId="4" fillId="0" borderId="1" xfId="1" applyNumberFormat="1" applyFont="1" applyBorder="1" applyAlignment="1">
      <alignment horizontal="center"/>
    </xf>
    <xf numFmtId="10" fontId="2" fillId="4" borderId="1" xfId="1" applyNumberFormat="1" applyFont="1" applyFill="1" applyBorder="1" applyAlignment="1">
      <alignment horizontal="center"/>
    </xf>
    <xf numFmtId="166" fontId="2" fillId="4" borderId="1" xfId="2" applyNumberFormat="1" applyFont="1" applyFill="1" applyBorder="1" applyAlignment="1">
      <alignment horizontal="center"/>
    </xf>
    <xf numFmtId="10" fontId="0" fillId="0" borderId="0" xfId="1" applyNumberFormat="1" applyFont="1"/>
    <xf numFmtId="10" fontId="4" fillId="2" borderId="1" xfId="1" applyNumberFormat="1" applyFont="1" applyFill="1" applyBorder="1" applyAlignment="1">
      <alignment horizontal="center"/>
    </xf>
    <xf numFmtId="165" fontId="4" fillId="5" borderId="1" xfId="2" applyNumberFormat="1" applyFont="1" applyFill="1" applyBorder="1" applyAlignment="1">
      <alignment horizontal="center"/>
    </xf>
    <xf numFmtId="165" fontId="4" fillId="2" borderId="1" xfId="2" applyNumberFormat="1" applyFont="1" applyFill="1" applyBorder="1" applyAlignment="1">
      <alignment horizontal="center"/>
    </xf>
    <xf numFmtId="165" fontId="4" fillId="0" borderId="1" xfId="2" applyNumberFormat="1" applyFont="1" applyBorder="1" applyAlignment="1">
      <alignment horizontal="center"/>
    </xf>
    <xf numFmtId="165" fontId="2" fillId="4" borderId="1" xfId="2" applyNumberFormat="1" applyFont="1" applyFill="1" applyBorder="1" applyAlignment="1">
      <alignment horizontal="center"/>
    </xf>
    <xf numFmtId="165" fontId="4" fillId="5" borderId="1" xfId="2" applyNumberFormat="1" applyFont="1" applyFill="1" applyBorder="1" applyAlignment="1">
      <alignment vertical="center"/>
    </xf>
    <xf numFmtId="10" fontId="6" fillId="4" borderId="1" xfId="0" applyNumberFormat="1" applyFont="1" applyFill="1" applyBorder="1"/>
    <xf numFmtId="165" fontId="6" fillId="4" borderId="0" xfId="2" applyNumberFormat="1" applyFont="1" applyFill="1"/>
    <xf numFmtId="0" fontId="6" fillId="4" borderId="1" xfId="0" applyFont="1" applyFill="1" applyBorder="1"/>
    <xf numFmtId="164" fontId="6" fillId="4" borderId="1" xfId="3" applyFont="1" applyFill="1" applyBorder="1" applyAlignment="1">
      <alignment horizontal="right" vertical="center"/>
    </xf>
    <xf numFmtId="0" fontId="4" fillId="0" borderId="0" xfId="0" applyFont="1"/>
    <xf numFmtId="166" fontId="6" fillId="4" borderId="0" xfId="2" applyNumberFormat="1" applyFont="1" applyFill="1"/>
    <xf numFmtId="164" fontId="6" fillId="4" borderId="1" xfId="3" applyFont="1" applyFill="1" applyBorder="1"/>
    <xf numFmtId="0" fontId="7" fillId="0" borderId="0" xfId="0" applyFont="1" applyAlignment="1">
      <alignment wrapText="1"/>
    </xf>
    <xf numFmtId="0" fontId="8" fillId="0" borderId="0" xfId="0" applyFont="1"/>
    <xf numFmtId="0" fontId="8" fillId="0" borderId="0" xfId="0" applyFont="1" applyAlignment="1">
      <alignment wrapText="1"/>
    </xf>
    <xf numFmtId="49" fontId="8" fillId="0" borderId="0" xfId="0" applyNumberFormat="1" applyFont="1" applyAlignment="1">
      <alignment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55B8-063A-4BD6-B9B2-751B3D67A914}">
  <dimension ref="A1:A11"/>
  <sheetViews>
    <sheetView workbookViewId="0">
      <selection activeCell="A15" sqref="A15"/>
    </sheetView>
  </sheetViews>
  <sheetFormatPr defaultRowHeight="15" x14ac:dyDescent="0.25"/>
  <cols>
    <col min="1" max="1" width="122.140625" customWidth="1"/>
  </cols>
  <sheetData>
    <row r="1" spans="1:1" x14ac:dyDescent="0.25">
      <c r="A1" s="26" t="s">
        <v>21</v>
      </c>
    </row>
    <row r="2" spans="1:1" x14ac:dyDescent="0.25">
      <c r="A2" s="27" t="s">
        <v>39</v>
      </c>
    </row>
    <row r="3" spans="1:1" ht="26.25" x14ac:dyDescent="0.25">
      <c r="A3" s="28" t="s">
        <v>33</v>
      </c>
    </row>
    <row r="4" spans="1:1" ht="26.25" x14ac:dyDescent="0.25">
      <c r="A4" s="28" t="s">
        <v>34</v>
      </c>
    </row>
    <row r="5" spans="1:1" ht="26.25" x14ac:dyDescent="0.25">
      <c r="A5" s="28" t="s">
        <v>35</v>
      </c>
    </row>
    <row r="6" spans="1:1" ht="26.25" x14ac:dyDescent="0.25">
      <c r="A6" s="28" t="s">
        <v>22</v>
      </c>
    </row>
    <row r="7" spans="1:1" ht="26.25" x14ac:dyDescent="0.25">
      <c r="A7" s="28" t="s">
        <v>23</v>
      </c>
    </row>
    <row r="8" spans="1:1" ht="39" x14ac:dyDescent="0.25">
      <c r="A8" s="29" t="s">
        <v>25</v>
      </c>
    </row>
    <row r="9" spans="1:1" ht="26.25" x14ac:dyDescent="0.25">
      <c r="A9" s="28" t="s">
        <v>26</v>
      </c>
    </row>
    <row r="10" spans="1:1" ht="26.25" x14ac:dyDescent="0.25">
      <c r="A10" s="28" t="s">
        <v>27</v>
      </c>
    </row>
    <row r="11" spans="1:1" x14ac:dyDescent="0.25">
      <c r="A11" s="28"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C971-6ABF-4890-8F7F-81AD8CBBA750}">
  <dimension ref="A1:X25"/>
  <sheetViews>
    <sheetView tabSelected="1" zoomScaleNormal="100" workbookViewId="0">
      <selection activeCell="A24" sqref="A24"/>
    </sheetView>
  </sheetViews>
  <sheetFormatPr defaultRowHeight="15" x14ac:dyDescent="0.25"/>
  <cols>
    <col min="1" max="1" width="42.7109375" bestFit="1" customWidth="1"/>
    <col min="2" max="10" width="12.28515625" customWidth="1"/>
    <col min="11" max="11" width="14" customWidth="1"/>
    <col min="12" max="12" width="14" bestFit="1" customWidth="1"/>
    <col min="13" max="16" width="14" customWidth="1"/>
    <col min="17" max="17" width="14" bestFit="1" customWidth="1"/>
    <col min="18" max="19" width="14" customWidth="1"/>
    <col min="20" max="22" width="14" bestFit="1" customWidth="1"/>
    <col min="23" max="23" width="13.5703125" bestFit="1" customWidth="1"/>
    <col min="24" max="24" width="14.42578125" bestFit="1" customWidth="1"/>
  </cols>
  <sheetData>
    <row r="1" spans="1:24" x14ac:dyDescent="0.25">
      <c r="A1" s="30" t="s">
        <v>18</v>
      </c>
      <c r="B1" s="31"/>
      <c r="C1" s="31"/>
      <c r="D1" s="31"/>
      <c r="E1" s="31"/>
      <c r="F1" s="31"/>
      <c r="G1" s="31"/>
      <c r="H1" s="31"/>
      <c r="I1" s="31"/>
      <c r="J1" s="31"/>
      <c r="K1" s="31"/>
      <c r="L1" s="31"/>
      <c r="M1" s="31"/>
      <c r="N1" s="31"/>
      <c r="O1" s="31"/>
      <c r="P1" s="31"/>
      <c r="Q1" s="31"/>
      <c r="R1" s="31"/>
      <c r="S1" s="31"/>
      <c r="T1" s="31"/>
      <c r="U1" s="31"/>
      <c r="V1" s="32"/>
      <c r="W1" s="30" t="s">
        <v>28</v>
      </c>
      <c r="X1" s="31"/>
    </row>
    <row r="2" spans="1:24" x14ac:dyDescent="0.25">
      <c r="A2" s="1" t="s">
        <v>19</v>
      </c>
      <c r="B2" s="7">
        <v>2002</v>
      </c>
      <c r="C2" s="7">
        <v>2003</v>
      </c>
      <c r="D2" s="7">
        <v>2004</v>
      </c>
      <c r="E2" s="7">
        <v>2005</v>
      </c>
      <c r="F2" s="7">
        <v>2006</v>
      </c>
      <c r="G2" s="7">
        <v>2007</v>
      </c>
      <c r="H2" s="7">
        <v>2008</v>
      </c>
      <c r="I2" s="7">
        <v>2009</v>
      </c>
      <c r="J2" s="7">
        <v>2010</v>
      </c>
      <c r="K2" s="7">
        <v>2011</v>
      </c>
      <c r="L2" s="7">
        <v>2012</v>
      </c>
      <c r="M2" s="7">
        <v>2013</v>
      </c>
      <c r="N2" s="7">
        <v>2014</v>
      </c>
      <c r="O2" s="7">
        <v>2015</v>
      </c>
      <c r="P2" s="7">
        <v>2016</v>
      </c>
      <c r="Q2" s="7">
        <v>2017</v>
      </c>
      <c r="R2" s="7">
        <v>2018</v>
      </c>
      <c r="S2" s="7">
        <v>2019</v>
      </c>
      <c r="T2" s="7">
        <v>2020</v>
      </c>
      <c r="U2" s="7">
        <v>2021</v>
      </c>
      <c r="V2" s="7">
        <v>2022</v>
      </c>
      <c r="W2" s="7" t="s">
        <v>29</v>
      </c>
      <c r="X2" s="7" t="s">
        <v>30</v>
      </c>
    </row>
    <row r="3" spans="1:24" x14ac:dyDescent="0.25">
      <c r="A3" s="2" t="s">
        <v>0</v>
      </c>
      <c r="B3" s="8">
        <v>0.14856204819174135</v>
      </c>
      <c r="C3" s="8">
        <v>0.1542327238134748</v>
      </c>
      <c r="D3" s="8">
        <v>0.15996092211674254</v>
      </c>
      <c r="E3" s="8">
        <v>0.16128980704899884</v>
      </c>
      <c r="F3" s="8">
        <v>0.16354451394134367</v>
      </c>
      <c r="G3" s="8">
        <v>0.16449229659239067</v>
      </c>
      <c r="H3" s="8">
        <v>0.16132686927303053</v>
      </c>
      <c r="I3" s="8">
        <v>0.14967151855851127</v>
      </c>
      <c r="J3" s="8">
        <v>0.15312146865410614</v>
      </c>
      <c r="K3" s="8">
        <v>0.15294671307453839</v>
      </c>
      <c r="L3" s="8">
        <v>0.15596087369377409</v>
      </c>
      <c r="M3" s="8">
        <v>0.15734837362807566</v>
      </c>
      <c r="N3" s="8">
        <v>0.1570631469821952</v>
      </c>
      <c r="O3" s="8">
        <v>0.16105934349714388</v>
      </c>
      <c r="P3" s="8">
        <v>0.1581996183365191</v>
      </c>
      <c r="Q3" s="8">
        <v>0.15987361301511294</v>
      </c>
      <c r="R3" s="8">
        <v>0.15521353699818449</v>
      </c>
      <c r="S3" s="8">
        <v>0.14156156099625966</v>
      </c>
      <c r="T3" s="8">
        <v>0.14562244789725895</v>
      </c>
      <c r="U3" s="8">
        <v>0.13429170737826321</v>
      </c>
      <c r="V3" s="8">
        <v>0.13017946249519913</v>
      </c>
      <c r="W3" s="14">
        <f>(V3*100)*(V3*100)</f>
        <v>169.46692455538957</v>
      </c>
      <c r="X3" s="14"/>
    </row>
    <row r="4" spans="1:24" x14ac:dyDescent="0.25">
      <c r="A4" s="3" t="s">
        <v>10</v>
      </c>
      <c r="B4" s="9">
        <v>3.4755226545855888E-2</v>
      </c>
      <c r="C4" s="9">
        <v>3.1397961750334089E-2</v>
      </c>
      <c r="D4" s="9">
        <v>3.195516194071938E-2</v>
      </c>
      <c r="E4" s="9">
        <v>2.9809222480265692E-2</v>
      </c>
      <c r="F4" s="9">
        <v>2.8632601713934829E-2</v>
      </c>
      <c r="G4" s="9">
        <v>2.708964086274292E-2</v>
      </c>
      <c r="H4" s="9">
        <v>2.8986378318811207E-2</v>
      </c>
      <c r="I4" s="9">
        <v>2.8247419319895457E-2</v>
      </c>
      <c r="J4" s="9">
        <v>2.8413118643577387E-2</v>
      </c>
      <c r="K4" s="9">
        <v>2.7256411938660588E-2</v>
      </c>
      <c r="L4" s="9">
        <v>2.7949528323928687E-2</v>
      </c>
      <c r="M4" s="9">
        <v>2.7743972265749223E-2</v>
      </c>
      <c r="N4" s="9">
        <v>2.7689277915722395E-2</v>
      </c>
      <c r="O4" s="9">
        <v>2.768403917138107E-2</v>
      </c>
      <c r="P4" s="9">
        <v>2.6944563300265328E-2</v>
      </c>
      <c r="Q4" s="9">
        <v>2.6051430728508899E-2</v>
      </c>
      <c r="R4" s="9">
        <v>2.5535620441352727E-2</v>
      </c>
      <c r="S4" s="9">
        <v>2.4598009693726813E-2</v>
      </c>
      <c r="T4" s="9">
        <v>2.3461879991403443E-2</v>
      </c>
      <c r="U4" s="9">
        <v>2.2743212696792331E-2</v>
      </c>
      <c r="V4" s="9">
        <v>2.3922182437447714E-2</v>
      </c>
      <c r="W4" s="16">
        <f t="shared" ref="W4:W19" si="0">(V4*100)*(V4*100)</f>
        <v>5.7227081257053172</v>
      </c>
      <c r="X4" s="16"/>
    </row>
    <row r="5" spans="1:24" x14ac:dyDescent="0.25">
      <c r="A5" s="4" t="s">
        <v>12</v>
      </c>
      <c r="B5" s="10">
        <f>SUM(B3:B4)</f>
        <v>0.18331727473759724</v>
      </c>
      <c r="C5" s="10">
        <f t="shared" ref="C5:V5" si="1">SUM(C3:C4)</f>
        <v>0.18563068556380891</v>
      </c>
      <c r="D5" s="10">
        <f t="shared" si="1"/>
        <v>0.19191608405746191</v>
      </c>
      <c r="E5" s="10">
        <f t="shared" si="1"/>
        <v>0.19109902952926452</v>
      </c>
      <c r="F5" s="10">
        <f t="shared" si="1"/>
        <v>0.19217711565527851</v>
      </c>
      <c r="G5" s="10">
        <f t="shared" si="1"/>
        <v>0.19158193745513361</v>
      </c>
      <c r="H5" s="10">
        <f t="shared" si="1"/>
        <v>0.19031324759184173</v>
      </c>
      <c r="I5" s="10">
        <f t="shared" si="1"/>
        <v>0.17791893787840674</v>
      </c>
      <c r="J5" s="10">
        <f t="shared" si="1"/>
        <v>0.18153458729768351</v>
      </c>
      <c r="K5" s="10">
        <f t="shared" si="1"/>
        <v>0.18020312501319896</v>
      </c>
      <c r="L5" s="10">
        <f t="shared" si="1"/>
        <v>0.18391040201770278</v>
      </c>
      <c r="M5" s="10">
        <f t="shared" si="1"/>
        <v>0.18509234589382489</v>
      </c>
      <c r="N5" s="10">
        <f t="shared" si="1"/>
        <v>0.1847524248979176</v>
      </c>
      <c r="O5" s="10">
        <f t="shared" si="1"/>
        <v>0.18874338266852494</v>
      </c>
      <c r="P5" s="10">
        <f t="shared" si="1"/>
        <v>0.18514418163678442</v>
      </c>
      <c r="Q5" s="10">
        <f t="shared" si="1"/>
        <v>0.18592504374362184</v>
      </c>
      <c r="R5" s="10">
        <f t="shared" si="1"/>
        <v>0.18074915743953723</v>
      </c>
      <c r="S5" s="10">
        <f t="shared" si="1"/>
        <v>0.16615957068998646</v>
      </c>
      <c r="T5" s="10">
        <f t="shared" si="1"/>
        <v>0.1690843278886624</v>
      </c>
      <c r="U5" s="10">
        <f t="shared" si="1"/>
        <v>0.15703492007505554</v>
      </c>
      <c r="V5" s="10">
        <f t="shared" si="1"/>
        <v>0.15410164493264683</v>
      </c>
      <c r="W5" s="17"/>
      <c r="X5" s="17">
        <f t="shared" ref="X5:X19" si="2">(V5*100)*(V5*100)</f>
        <v>237.47316970947554</v>
      </c>
    </row>
    <row r="6" spans="1:24" x14ac:dyDescent="0.25">
      <c r="A6" s="3" t="s">
        <v>4</v>
      </c>
      <c r="B6" s="9">
        <v>0.23342066322475219</v>
      </c>
      <c r="C6" s="9">
        <v>0.23146853396943701</v>
      </c>
      <c r="D6" s="9">
        <v>0.23555923112853711</v>
      </c>
      <c r="E6" s="9">
        <v>0.23163483406334234</v>
      </c>
      <c r="F6" s="9">
        <v>0.23263190749968754</v>
      </c>
      <c r="G6" s="9">
        <v>0.23916577791282265</v>
      </c>
      <c r="H6" s="9">
        <v>0.24624969109640524</v>
      </c>
      <c r="I6" s="9">
        <v>0.26007982276981262</v>
      </c>
      <c r="J6" s="9">
        <v>0.2527484218952688</v>
      </c>
      <c r="K6" s="9">
        <v>0.23822554184362699</v>
      </c>
      <c r="L6" s="9">
        <v>0.27342562259128533</v>
      </c>
      <c r="M6" s="9">
        <v>0.27374456873668446</v>
      </c>
      <c r="N6" s="9">
        <v>0.27048786976289602</v>
      </c>
      <c r="O6" s="9">
        <v>0.26239346336678077</v>
      </c>
      <c r="P6" s="9">
        <v>0.2627170598933094</v>
      </c>
      <c r="Q6" s="9">
        <v>0.25829004579725728</v>
      </c>
      <c r="R6" s="9">
        <v>0.25610773884379429</v>
      </c>
      <c r="S6" s="9">
        <v>0.2553343504714059</v>
      </c>
      <c r="T6" s="9">
        <v>0.25893267196861702</v>
      </c>
      <c r="U6" s="9">
        <v>0.26086548039872881</v>
      </c>
      <c r="V6" s="9">
        <v>0.25804372270947012</v>
      </c>
      <c r="W6" s="16">
        <f t="shared" si="0"/>
        <v>665.86562829761908</v>
      </c>
      <c r="X6" s="16">
        <f t="shared" si="2"/>
        <v>665.86562829761908</v>
      </c>
    </row>
    <row r="7" spans="1:24" x14ac:dyDescent="0.25">
      <c r="A7" s="5" t="s">
        <v>11</v>
      </c>
      <c r="B7" s="8">
        <v>0.18812545191509439</v>
      </c>
      <c r="C7" s="8">
        <v>0.18689192556061407</v>
      </c>
      <c r="D7" s="8">
        <v>0.18082050076803752</v>
      </c>
      <c r="E7" s="8">
        <v>0.17511585633663845</v>
      </c>
      <c r="F7" s="8">
        <v>0.18096983496448779</v>
      </c>
      <c r="G7" s="8">
        <v>0.17280098491277304</v>
      </c>
      <c r="H7" s="8">
        <v>0.17360988223227797</v>
      </c>
      <c r="I7" s="8">
        <v>0.18482329591070459</v>
      </c>
      <c r="J7" s="8">
        <v>0.26844457625456714</v>
      </c>
      <c r="K7" s="8">
        <v>0.26267180153004061</v>
      </c>
      <c r="L7" s="8">
        <v>0.25617322239171042</v>
      </c>
      <c r="M7" s="8">
        <v>0.25179822805291785</v>
      </c>
      <c r="N7" s="8">
        <v>0.25064767437943819</v>
      </c>
      <c r="O7" s="8">
        <v>0.25004425685764886</v>
      </c>
      <c r="P7" s="8">
        <v>0.24895667744898536</v>
      </c>
      <c r="Q7" s="8">
        <v>0.24869725040269874</v>
      </c>
      <c r="R7" s="8">
        <v>0.24779264869444198</v>
      </c>
      <c r="S7" s="8">
        <v>0.23436316650111011</v>
      </c>
      <c r="T7" s="8">
        <v>0.22533490751759988</v>
      </c>
      <c r="U7" s="8">
        <v>0.21972800436121503</v>
      </c>
      <c r="V7" s="8">
        <v>0.21543514437208791</v>
      </c>
      <c r="W7" s="14">
        <f t="shared" si="0"/>
        <v>464.12301430622364</v>
      </c>
      <c r="X7" s="14">
        <f t="shared" si="2"/>
        <v>464.12301430622364</v>
      </c>
    </row>
    <row r="8" spans="1:24" x14ac:dyDescent="0.25">
      <c r="A8" s="3" t="s">
        <v>8</v>
      </c>
      <c r="B8" s="9">
        <v>0.18655339991145459</v>
      </c>
      <c r="C8" s="9">
        <v>0.18911828833758321</v>
      </c>
      <c r="D8" s="9">
        <v>0.18261750215753889</v>
      </c>
      <c r="E8" s="9">
        <v>0.18877551020408168</v>
      </c>
      <c r="F8" s="9">
        <v>0.17956867015177616</v>
      </c>
      <c r="G8" s="9">
        <v>0.17860411372982452</v>
      </c>
      <c r="H8" s="9">
        <v>0.16554485434969796</v>
      </c>
      <c r="I8" s="9">
        <v>0.15083414539443551</v>
      </c>
      <c r="J8" s="9">
        <v>0.15683475672191438</v>
      </c>
      <c r="K8" s="9">
        <v>0.16583014422350867</v>
      </c>
      <c r="L8" s="9">
        <v>0.16696187060432455</v>
      </c>
      <c r="M8" s="9">
        <v>0.16176547158277355</v>
      </c>
      <c r="N8" s="9">
        <v>0.16267699961802887</v>
      </c>
      <c r="O8" s="9">
        <v>0.16018477832298758</v>
      </c>
      <c r="P8" s="9">
        <v>0.15613605559181315</v>
      </c>
      <c r="Q8" s="9">
        <v>0.15725474363544828</v>
      </c>
      <c r="R8" s="9">
        <v>0.15633571168325722</v>
      </c>
      <c r="S8" s="9">
        <v>0.14987254399837652</v>
      </c>
      <c r="T8" s="9">
        <v>0.14468071400289106</v>
      </c>
      <c r="U8" s="9">
        <v>0.14479049351602707</v>
      </c>
      <c r="V8" s="9">
        <v>0.14893828380704571</v>
      </c>
      <c r="W8" s="16">
        <f t="shared" si="0"/>
        <v>221.82612383388096</v>
      </c>
      <c r="X8" s="16">
        <f t="shared" si="2"/>
        <v>221.82612383388096</v>
      </c>
    </row>
    <row r="9" spans="1:24" x14ac:dyDescent="0.25">
      <c r="A9" s="5" t="s">
        <v>13</v>
      </c>
      <c r="B9" s="8">
        <v>5.3640078152465695E-3</v>
      </c>
      <c r="C9" s="8">
        <v>3.2737403395334368E-3</v>
      </c>
      <c r="D9" s="8">
        <v>2.6101060847861187E-3</v>
      </c>
      <c r="E9" s="8">
        <v>2.7016223647477861E-3</v>
      </c>
      <c r="F9" s="8">
        <v>2.964335592133507E-3</v>
      </c>
      <c r="G9" s="8">
        <v>3.0483449809518164E-3</v>
      </c>
      <c r="H9" s="8">
        <v>5.3718270635147057E-3</v>
      </c>
      <c r="I9" s="8">
        <v>5.8004945210960897E-3</v>
      </c>
      <c r="J9" s="8">
        <v>6.2190869094866314E-3</v>
      </c>
      <c r="K9" s="8">
        <v>6.7066339022061388E-3</v>
      </c>
      <c r="L9" s="8">
        <v>6.4507678648501052E-3</v>
      </c>
      <c r="M9" s="8">
        <v>6.8681486168300377E-3</v>
      </c>
      <c r="N9" s="8">
        <v>6.3700805943015335E-3</v>
      </c>
      <c r="O9" s="8">
        <v>6.9521048916262197E-3</v>
      </c>
      <c r="P9" s="8">
        <v>7.7623329694674493E-3</v>
      </c>
      <c r="Q9" s="8">
        <v>7.8360530413984671E-3</v>
      </c>
      <c r="R9" s="8">
        <v>7.9689753538921826E-3</v>
      </c>
      <c r="S9" s="8">
        <v>1.0394654469580326E-2</v>
      </c>
      <c r="T9" s="8">
        <v>1.0142715056913316E-2</v>
      </c>
      <c r="U9" s="8">
        <v>1.0336240380540545E-2</v>
      </c>
      <c r="V9" s="8">
        <v>1.0599498394980053E-2</v>
      </c>
      <c r="W9" s="14">
        <f t="shared" si="0"/>
        <v>1.1234936622518474</v>
      </c>
      <c r="X9" s="14">
        <f t="shared" si="2"/>
        <v>1.1234936622518474</v>
      </c>
    </row>
    <row r="10" spans="1:24" x14ac:dyDescent="0.25">
      <c r="A10" s="3" t="s">
        <v>1</v>
      </c>
      <c r="B10" s="9">
        <v>7.9542754515447324E-3</v>
      </c>
      <c r="C10" s="9">
        <v>8.0078010912467811E-3</v>
      </c>
      <c r="D10" s="9">
        <v>1.0859507049223898E-2</v>
      </c>
      <c r="E10" s="9">
        <v>1.0923624314112437E-2</v>
      </c>
      <c r="F10" s="9">
        <v>1.2096275696795476E-2</v>
      </c>
      <c r="G10" s="9">
        <v>1.4085638746681551E-2</v>
      </c>
      <c r="H10" s="9">
        <v>1.7941301352159381E-2</v>
      </c>
      <c r="I10" s="9">
        <v>1.7803956900538417E-2</v>
      </c>
      <c r="J10" s="9">
        <v>1.7552949090751269E-2</v>
      </c>
      <c r="K10" s="9">
        <v>2.0072314960062333E-2</v>
      </c>
      <c r="L10" s="9">
        <v>1.9708249143297801E-2</v>
      </c>
      <c r="M10" s="9">
        <v>1.8905657081938962E-2</v>
      </c>
      <c r="N10" s="9">
        <v>1.8206678834851373E-2</v>
      </c>
      <c r="O10" s="9">
        <v>1.8902414320674795E-2</v>
      </c>
      <c r="P10" s="9">
        <v>1.8026463724822424E-2</v>
      </c>
      <c r="Q10" s="9">
        <v>1.7284712842787493E-2</v>
      </c>
      <c r="R10" s="9">
        <v>1.6545930248874047E-2</v>
      </c>
      <c r="S10" s="9">
        <v>1.6138840724304541E-2</v>
      </c>
      <c r="T10" s="9">
        <v>1.6037409459877461E-2</v>
      </c>
      <c r="U10" s="9">
        <v>1.6836679187087748E-2</v>
      </c>
      <c r="V10" s="9">
        <v>2.9666226111545561E-2</v>
      </c>
      <c r="W10" s="16">
        <f t="shared" si="0"/>
        <v>8.8008497170134756</v>
      </c>
      <c r="X10" s="16">
        <f t="shared" si="2"/>
        <v>8.8008497170134756</v>
      </c>
    </row>
    <row r="11" spans="1:24" x14ac:dyDescent="0.25">
      <c r="A11" s="5" t="s">
        <v>2</v>
      </c>
      <c r="B11" s="8">
        <v>1.1059063913970751E-2</v>
      </c>
      <c r="C11" s="8">
        <v>1.0853339722980202E-2</v>
      </c>
      <c r="D11" s="8">
        <v>1.1896262919435456E-2</v>
      </c>
      <c r="E11" s="8">
        <v>1.1661028650847132E-2</v>
      </c>
      <c r="F11" s="8">
        <v>1.1700770564229083E-2</v>
      </c>
      <c r="G11" s="8">
        <v>1.1291360344186825E-2</v>
      </c>
      <c r="H11" s="8">
        <v>2.5198536661117148E-2</v>
      </c>
      <c r="I11" s="8">
        <v>2.0840801172516812E-2</v>
      </c>
      <c r="J11" s="8">
        <v>1.8826041983131519E-2</v>
      </c>
      <c r="K11" s="8">
        <v>2.070689877360413E-2</v>
      </c>
      <c r="L11" s="8">
        <v>2.2511714860612691E-2</v>
      </c>
      <c r="M11" s="8">
        <v>2.2317075381074077E-2</v>
      </c>
      <c r="N11" s="8">
        <v>2.2558980396044696E-2</v>
      </c>
      <c r="O11" s="8">
        <v>2.1745496141901782E-2</v>
      </c>
      <c r="P11" s="8">
        <v>2.2964307553022152E-2</v>
      </c>
      <c r="Q11" s="8">
        <v>2.1721552525896613E-2</v>
      </c>
      <c r="R11" s="8">
        <v>2.2486728068662646E-2</v>
      </c>
      <c r="S11" s="8">
        <v>2.4526901090515574E-2</v>
      </c>
      <c r="T11" s="8">
        <v>2.6747897092331351E-2</v>
      </c>
      <c r="U11" s="8">
        <v>2.7754713814075387E-2</v>
      </c>
      <c r="V11" s="8">
        <v>2.8252110103551609E-2</v>
      </c>
      <c r="W11" s="14">
        <f t="shared" si="0"/>
        <v>7.9818172530320277</v>
      </c>
      <c r="X11" s="14">
        <f t="shared" si="2"/>
        <v>7.9818172530320277</v>
      </c>
    </row>
    <row r="12" spans="1:24" x14ac:dyDescent="0.25">
      <c r="A12" s="3" t="s">
        <v>3</v>
      </c>
      <c r="B12" s="9">
        <v>1.5260129308257235E-2</v>
      </c>
      <c r="C12" s="9">
        <v>1.2758312799440192E-2</v>
      </c>
      <c r="D12" s="9">
        <v>1.1500977368270091E-2</v>
      </c>
      <c r="E12" s="9">
        <v>1.1958472215537159E-2</v>
      </c>
      <c r="F12" s="9">
        <v>1.0127410730297087E-2</v>
      </c>
      <c r="G12" s="9">
        <v>1.1065439318792879E-2</v>
      </c>
      <c r="H12" s="9">
        <v>1.1617870646909906E-2</v>
      </c>
      <c r="I12" s="9">
        <v>8.6882129973165131E-3</v>
      </c>
      <c r="J12" s="9">
        <v>7.1375382369913854E-3</v>
      </c>
      <c r="K12" s="9">
        <v>6.3520328598217412E-3</v>
      </c>
      <c r="L12" s="9">
        <v>6.784181885019243E-3</v>
      </c>
      <c r="M12" s="9">
        <v>6.8332171697948439E-3</v>
      </c>
      <c r="N12" s="9">
        <v>6.1629408888813856E-3</v>
      </c>
      <c r="O12" s="9">
        <v>5.4307332816749074E-3</v>
      </c>
      <c r="P12" s="9">
        <v>4.6198348938765541E-3</v>
      </c>
      <c r="Q12" s="9">
        <v>4.3216311725739771E-3</v>
      </c>
      <c r="R12" s="9">
        <v>4.2359485907994864E-3</v>
      </c>
      <c r="S12" s="9">
        <v>3.9232550499734512E-3</v>
      </c>
      <c r="T12" s="9">
        <v>3.6080547736156796E-3</v>
      </c>
      <c r="U12" s="9">
        <v>3.8380176385337966E-3</v>
      </c>
      <c r="V12" s="9">
        <v>0</v>
      </c>
      <c r="W12" s="16">
        <f t="shared" si="0"/>
        <v>0</v>
      </c>
      <c r="X12" s="16">
        <f t="shared" si="2"/>
        <v>0</v>
      </c>
    </row>
    <row r="13" spans="1:24" x14ac:dyDescent="0.25">
      <c r="A13" s="5" t="s">
        <v>15</v>
      </c>
      <c r="B13" s="8">
        <v>0</v>
      </c>
      <c r="C13" s="8">
        <v>0</v>
      </c>
      <c r="D13" s="8">
        <v>0</v>
      </c>
      <c r="E13" s="8">
        <v>0</v>
      </c>
      <c r="F13" s="8">
        <v>0</v>
      </c>
      <c r="G13" s="8">
        <v>0</v>
      </c>
      <c r="H13" s="8">
        <v>0</v>
      </c>
      <c r="I13" s="8">
        <v>0</v>
      </c>
      <c r="J13" s="8">
        <v>0</v>
      </c>
      <c r="K13" s="8">
        <v>3.8346282653823689E-3</v>
      </c>
      <c r="L13" s="8">
        <v>4.1626341513622501E-3</v>
      </c>
      <c r="M13" s="8">
        <v>3.768147463433201E-3</v>
      </c>
      <c r="N13" s="8">
        <v>3.6895614343752459E-3</v>
      </c>
      <c r="O13" s="8">
        <v>3.7462410052149652E-3</v>
      </c>
      <c r="P13" s="8">
        <v>3.9575690874739562E-3</v>
      </c>
      <c r="Q13" s="8">
        <v>3.8558614079104762E-3</v>
      </c>
      <c r="R13" s="8">
        <v>4.015759136723019E-3</v>
      </c>
      <c r="S13" s="8">
        <v>4.1280294618037186E-3</v>
      </c>
      <c r="T13" s="8">
        <v>4.1515037587721813E-3</v>
      </c>
      <c r="U13" s="8">
        <v>3.9968012396768126E-3</v>
      </c>
      <c r="V13" s="8">
        <v>4.0233989186767918E-3</v>
      </c>
      <c r="W13" s="14">
        <f t="shared" si="0"/>
        <v>0.16187738858809575</v>
      </c>
      <c r="X13" s="14">
        <f t="shared" si="2"/>
        <v>0.16187738858809575</v>
      </c>
    </row>
    <row r="14" spans="1:24" x14ac:dyDescent="0.25">
      <c r="A14" s="3" t="s">
        <v>5</v>
      </c>
      <c r="B14" s="9">
        <v>9.2454207361579374E-3</v>
      </c>
      <c r="C14" s="9">
        <v>9.464783628198848E-3</v>
      </c>
      <c r="D14" s="9">
        <v>9.9383674643558576E-3</v>
      </c>
      <c r="E14" s="9">
        <v>9.8474125794185598E-3</v>
      </c>
      <c r="F14" s="9">
        <v>6.6206778030768231E-3</v>
      </c>
      <c r="G14" s="9">
        <v>5.3662674638617156E-3</v>
      </c>
      <c r="H14" s="9">
        <v>5.1454697320909423E-3</v>
      </c>
      <c r="I14" s="9">
        <v>5.7843068882480119E-3</v>
      </c>
      <c r="J14" s="9">
        <v>6.7049358068628061E-3</v>
      </c>
      <c r="K14" s="9">
        <v>6.8551195689748306E-3</v>
      </c>
      <c r="L14" s="9">
        <v>6.751743497571812E-3</v>
      </c>
      <c r="M14" s="9">
        <v>6.9429546401978568E-3</v>
      </c>
      <c r="N14" s="9">
        <v>6.6914068261240117E-3</v>
      </c>
      <c r="O14" s="9">
        <v>6.8354583602037782E-3</v>
      </c>
      <c r="P14" s="9">
        <v>6.9848532252252439E-3</v>
      </c>
      <c r="Q14" s="9">
        <v>7.5183549524227592E-3</v>
      </c>
      <c r="R14" s="9">
        <v>9.1888920896578824E-3</v>
      </c>
      <c r="S14" s="9">
        <v>1.1648036863067214E-2</v>
      </c>
      <c r="T14" s="9">
        <v>1.2329672392336181E-2</v>
      </c>
      <c r="U14" s="9">
        <v>1.2849669860496677E-2</v>
      </c>
      <c r="V14" s="9">
        <v>1.3577747449636537E-2</v>
      </c>
      <c r="W14" s="16">
        <f t="shared" si="0"/>
        <v>1.8435522580611148</v>
      </c>
      <c r="X14" s="16">
        <f t="shared" si="2"/>
        <v>1.8435522580611148</v>
      </c>
    </row>
    <row r="15" spans="1:24" x14ac:dyDescent="0.25">
      <c r="A15" s="5" t="s">
        <v>6</v>
      </c>
      <c r="B15" s="8">
        <v>2.484970350951066E-2</v>
      </c>
      <c r="C15" s="8">
        <v>2.947844507466708E-2</v>
      </c>
      <c r="D15" s="8">
        <v>3.460970342843353E-2</v>
      </c>
      <c r="E15" s="8">
        <v>3.9069644662110124E-2</v>
      </c>
      <c r="F15" s="8">
        <v>4.3489431912662142E-2</v>
      </c>
      <c r="G15" s="8">
        <v>4.6488131050537312E-2</v>
      </c>
      <c r="H15" s="8">
        <v>4.4250343211885423E-2</v>
      </c>
      <c r="I15" s="8">
        <v>3.9388169567893323E-2</v>
      </c>
      <c r="J15" s="8">
        <v>3.6636081092159385E-2</v>
      </c>
      <c r="K15" s="8">
        <v>3.4897604490687122E-2</v>
      </c>
      <c r="L15" s="8">
        <v>3.2770223383886667E-2</v>
      </c>
      <c r="M15" s="8">
        <v>3.0659429925375223E-2</v>
      </c>
      <c r="N15" s="8">
        <v>2.8482167768954906E-2</v>
      </c>
      <c r="O15" s="8">
        <v>2.7039290369047914E-2</v>
      </c>
      <c r="P15" s="8">
        <v>2.7000686403357201E-2</v>
      </c>
      <c r="Q15" s="8">
        <v>2.7688778578614376E-2</v>
      </c>
      <c r="R15" s="8">
        <v>2.8993950066884343E-2</v>
      </c>
      <c r="S15" s="8">
        <v>2.9328711828913279E-2</v>
      </c>
      <c r="T15" s="8">
        <v>2.8665295734319751E-2</v>
      </c>
      <c r="U15" s="8">
        <v>2.7605773662402772E-2</v>
      </c>
      <c r="V15" s="8">
        <v>2.7177783426172678E-2</v>
      </c>
      <c r="W15" s="14">
        <f t="shared" si="0"/>
        <v>7.386319119599464</v>
      </c>
      <c r="X15" s="14">
        <f t="shared" si="2"/>
        <v>7.386319119599464</v>
      </c>
    </row>
    <row r="16" spans="1:24" x14ac:dyDescent="0.25">
      <c r="A16" s="3" t="s">
        <v>7</v>
      </c>
      <c r="B16" s="9">
        <v>4.1167363995279864E-3</v>
      </c>
      <c r="C16" s="9">
        <v>3.3281000218153994E-3</v>
      </c>
      <c r="D16" s="9">
        <v>1.1235207328008667E-3</v>
      </c>
      <c r="E16" s="9">
        <v>1.255016304871005E-3</v>
      </c>
      <c r="F16" s="9">
        <v>3.354916015020025E-3</v>
      </c>
      <c r="G16" s="9">
        <v>2.0755075581402388E-3</v>
      </c>
      <c r="H16" s="9">
        <v>1.7880294504430928E-3</v>
      </c>
      <c r="I16" s="9">
        <v>1.9186779892875567E-3</v>
      </c>
      <c r="J16" s="9">
        <v>1.8723668114970576E-3</v>
      </c>
      <c r="K16" s="9">
        <v>2.3839364413767421E-3</v>
      </c>
      <c r="L16" s="9">
        <v>4.9443116175279167E-3</v>
      </c>
      <c r="M16" s="9">
        <v>9.5316714532635363E-3</v>
      </c>
      <c r="N16" s="9">
        <v>1.4315553358218099E-2</v>
      </c>
      <c r="O16" s="9">
        <v>1.7966616812809491E-2</v>
      </c>
      <c r="P16" s="9">
        <v>1.7556572879311717E-2</v>
      </c>
      <c r="Q16" s="9">
        <v>1.7855444807938541E-2</v>
      </c>
      <c r="R16" s="9">
        <v>2.0736605681223711E-2</v>
      </c>
      <c r="S16" s="9">
        <v>2.5185416113312795E-2</v>
      </c>
      <c r="T16" s="9">
        <v>3.2502203284128971E-2</v>
      </c>
      <c r="U16" s="9">
        <v>4.1299557967275122E-2</v>
      </c>
      <c r="V16" s="9">
        <v>4.7968796849573302E-2</v>
      </c>
      <c r="W16" s="16">
        <f t="shared" si="0"/>
        <v>23.010054711956339</v>
      </c>
      <c r="X16" s="16">
        <f t="shared" si="2"/>
        <v>23.010054711956339</v>
      </c>
    </row>
    <row r="17" spans="1:24" x14ac:dyDescent="0.25">
      <c r="A17" s="5" t="s">
        <v>14</v>
      </c>
      <c r="B17" s="8">
        <v>0</v>
      </c>
      <c r="C17" s="8">
        <v>0</v>
      </c>
      <c r="D17" s="8">
        <v>0</v>
      </c>
      <c r="E17" s="8">
        <v>0</v>
      </c>
      <c r="F17" s="8">
        <v>0</v>
      </c>
      <c r="G17" s="8">
        <v>0</v>
      </c>
      <c r="H17" s="8">
        <v>4.7773649891374277E-4</v>
      </c>
      <c r="I17" s="8">
        <v>2.702447692048247E-3</v>
      </c>
      <c r="J17" s="8">
        <v>4.5283608768266551E-3</v>
      </c>
      <c r="K17" s="8">
        <v>4.9441409498783917E-3</v>
      </c>
      <c r="L17" s="8">
        <v>6.6286529679064248E-3</v>
      </c>
      <c r="M17" s="8">
        <v>8.008281389282966E-3</v>
      </c>
      <c r="N17" s="8">
        <v>8.9741444278540871E-3</v>
      </c>
      <c r="O17" s="8">
        <v>9.2038654276496677E-3</v>
      </c>
      <c r="P17" s="8">
        <v>1.0236365976974622E-2</v>
      </c>
      <c r="Q17" s="8">
        <v>1.1818993684899224E-2</v>
      </c>
      <c r="R17" s="8">
        <v>1.2334147330730554E-2</v>
      </c>
      <c r="S17" s="8">
        <v>1.0737456476828697E-2</v>
      </c>
      <c r="T17" s="8">
        <v>8.3530430310969888E-3</v>
      </c>
      <c r="U17" s="8">
        <v>1.2770046146194194E-2</v>
      </c>
      <c r="V17" s="8">
        <v>0</v>
      </c>
      <c r="W17" s="14"/>
      <c r="X17" s="14"/>
    </row>
    <row r="18" spans="1:24" x14ac:dyDescent="0.25">
      <c r="A18" s="3" t="s">
        <v>9</v>
      </c>
      <c r="B18" s="9">
        <v>7.4243702817785001E-4</v>
      </c>
      <c r="C18" s="9">
        <v>5.7125350327886647E-4</v>
      </c>
      <c r="D18" s="9">
        <v>3.5274549717740424E-4</v>
      </c>
      <c r="E18" s="9">
        <v>3.348590320562187E-4</v>
      </c>
      <c r="F18" s="9">
        <v>2.8019899902728495E-4</v>
      </c>
      <c r="G18" s="9">
        <v>2.1638785419514012E-4</v>
      </c>
      <c r="H18" s="9">
        <v>2.3383808653634332E-4</v>
      </c>
      <c r="I18" s="9">
        <v>2.1753517567074177E-4</v>
      </c>
      <c r="J18" s="9">
        <v>2.1298586899038267E-4</v>
      </c>
      <c r="K18" s="9">
        <v>2.0536449993040323E-4</v>
      </c>
      <c r="L18" s="9">
        <v>1.7972620072225387E-4</v>
      </c>
      <c r="M18" s="9">
        <v>1.647709765811011E-4</v>
      </c>
      <c r="N18" s="9">
        <v>1.4832791590189059E-4</v>
      </c>
      <c r="O18" s="9">
        <v>1.2196799727200374E-4</v>
      </c>
      <c r="P18" s="9">
        <v>1.0340896080853145E-4</v>
      </c>
      <c r="Q18" s="9">
        <v>8.4657012893231824E-5</v>
      </c>
      <c r="R18" s="9">
        <v>6.9378866657536072E-5</v>
      </c>
      <c r="S18" s="9">
        <v>1.8359678908212625E-4</v>
      </c>
      <c r="T18" s="9">
        <v>1.4433107627444784E-4</v>
      </c>
      <c r="U18" s="9">
        <v>1.2105896757057536E-4</v>
      </c>
      <c r="V18" s="9">
        <v>1.1075380585207168E-4</v>
      </c>
      <c r="W18" s="16">
        <f t="shared" si="0"/>
        <v>1.2266405510718387E-4</v>
      </c>
      <c r="X18" s="16">
        <f t="shared" si="2"/>
        <v>1.2266405510718387E-4</v>
      </c>
    </row>
    <row r="19" spans="1:24" x14ac:dyDescent="0.25">
      <c r="A19" s="6" t="s">
        <v>16</v>
      </c>
      <c r="B19" s="8">
        <v>0</v>
      </c>
      <c r="C19" s="8">
        <v>0</v>
      </c>
      <c r="D19" s="8">
        <v>0</v>
      </c>
      <c r="E19" s="8">
        <v>0</v>
      </c>
      <c r="F19" s="8">
        <v>0</v>
      </c>
      <c r="G19" s="8">
        <v>0</v>
      </c>
      <c r="H19" s="8">
        <v>0</v>
      </c>
      <c r="I19" s="8">
        <v>0</v>
      </c>
      <c r="J19" s="8">
        <v>0</v>
      </c>
      <c r="K19" s="8">
        <v>0</v>
      </c>
      <c r="L19" s="8">
        <v>2.3428406155613611E-3</v>
      </c>
      <c r="M19" s="8">
        <v>2.3372763028029191E-3</v>
      </c>
      <c r="N19" s="8">
        <v>2.4783440860888495E-3</v>
      </c>
      <c r="O19" s="8">
        <v>2.7291314991683257E-3</v>
      </c>
      <c r="P19" s="8">
        <v>2.9462320887502125E-3</v>
      </c>
      <c r="Q19" s="8">
        <v>3.100820816903313E-3</v>
      </c>
      <c r="R19" s="8">
        <v>3.5141565268783435E-3</v>
      </c>
      <c r="S19" s="8">
        <v>3.5666789791490528E-3</v>
      </c>
      <c r="T19" s="8">
        <v>3.9204296501234789E-3</v>
      </c>
      <c r="U19" s="8">
        <v>4.1356402599557092E-3</v>
      </c>
      <c r="V19" s="8">
        <v>4.2202563052668131E-3</v>
      </c>
      <c r="W19" s="14">
        <f t="shared" si="0"/>
        <v>0.1781056328214429</v>
      </c>
      <c r="X19" s="14">
        <f t="shared" si="2"/>
        <v>0.1781056328214429</v>
      </c>
    </row>
    <row r="20" spans="1:24" x14ac:dyDescent="0.25">
      <c r="A20" s="3" t="s">
        <v>17</v>
      </c>
      <c r="B20" s="9">
        <v>0.12999143604870797</v>
      </c>
      <c r="C20" s="9">
        <v>0.12915479038739619</v>
      </c>
      <c r="D20" s="9">
        <v>0.12619549134394137</v>
      </c>
      <c r="E20" s="9">
        <v>0.12562308974297268</v>
      </c>
      <c r="F20" s="9">
        <v>0.12401845441552867</v>
      </c>
      <c r="G20" s="9">
        <v>0.12421010867209886</v>
      </c>
      <c r="H20" s="9">
        <v>0.11225737202620638</v>
      </c>
      <c r="I20" s="9">
        <v>0.12319919514202486</v>
      </c>
      <c r="J20" s="9">
        <v>4.0747311153869023E-2</v>
      </c>
      <c r="K20" s="9">
        <v>4.6110712677700609E-2</v>
      </c>
      <c r="L20" s="9">
        <v>6.29383620665848E-3</v>
      </c>
      <c r="M20" s="9">
        <v>1.1262755333224584E-2</v>
      </c>
      <c r="N20" s="9">
        <v>1.3356844810123081E-2</v>
      </c>
      <c r="O20" s="9">
        <v>1.7960798676813956E-2</v>
      </c>
      <c r="P20" s="9">
        <v>2.4887397666017542E-2</v>
      </c>
      <c r="Q20" s="9">
        <v>2.6746055576735431E-2</v>
      </c>
      <c r="R20" s="9">
        <v>2.8924271377985419E-2</v>
      </c>
      <c r="S20" s="9">
        <v>5.4508790492590366E-2</v>
      </c>
      <c r="T20" s="9">
        <v>5.5364823312439859E-2</v>
      </c>
      <c r="U20" s="9">
        <v>5.6036902525164314E-2</v>
      </c>
      <c r="V20" s="9">
        <v>5.7884632813494034E-2</v>
      </c>
      <c r="W20" s="16">
        <f>V20*100</f>
        <v>5.7884632813494035</v>
      </c>
      <c r="X20" s="16">
        <f>V20*100</f>
        <v>5.7884632813494035</v>
      </c>
    </row>
    <row r="21" spans="1:24" x14ac:dyDescent="0.25">
      <c r="A21" s="4" t="s">
        <v>37</v>
      </c>
      <c r="B21" s="19">
        <f>SUM(B5:B20)</f>
        <v>1.0000000000000002</v>
      </c>
      <c r="C21" s="19">
        <f t="shared" ref="C21:V21" si="3">SUM(C5:C20)</f>
        <v>1.0000000000000002</v>
      </c>
      <c r="D21" s="19">
        <f t="shared" si="3"/>
        <v>1</v>
      </c>
      <c r="E21" s="19">
        <f t="shared" si="3"/>
        <v>1.0000000000000002</v>
      </c>
      <c r="F21" s="19">
        <f t="shared" si="3"/>
        <v>1.0000000000000002</v>
      </c>
      <c r="G21" s="19">
        <f t="shared" si="3"/>
        <v>1.0000000000000002</v>
      </c>
      <c r="H21" s="19">
        <f t="shared" si="3"/>
        <v>0.99999999999999978</v>
      </c>
      <c r="I21" s="19">
        <f t="shared" si="3"/>
        <v>1</v>
      </c>
      <c r="J21" s="19">
        <f t="shared" si="3"/>
        <v>0.99999999999999989</v>
      </c>
      <c r="K21" s="19">
        <f t="shared" si="3"/>
        <v>1</v>
      </c>
      <c r="L21" s="19">
        <f t="shared" si="3"/>
        <v>1</v>
      </c>
      <c r="M21" s="19">
        <f t="shared" si="3"/>
        <v>1</v>
      </c>
      <c r="N21" s="19">
        <f t="shared" si="3"/>
        <v>0.99999999999999978</v>
      </c>
      <c r="O21" s="19">
        <f t="shared" si="3"/>
        <v>1</v>
      </c>
      <c r="P21" s="19">
        <f t="shared" si="3"/>
        <v>0.99999999999999978</v>
      </c>
      <c r="Q21" s="19">
        <f t="shared" si="3"/>
        <v>1.0000000000000004</v>
      </c>
      <c r="R21" s="19">
        <f t="shared" si="3"/>
        <v>1</v>
      </c>
      <c r="S21" s="19">
        <f t="shared" si="3"/>
        <v>1.0000000000000002</v>
      </c>
      <c r="T21" s="19">
        <f t="shared" si="3"/>
        <v>1</v>
      </c>
      <c r="U21" s="19">
        <f t="shared" si="3"/>
        <v>1</v>
      </c>
      <c r="V21" s="19">
        <f t="shared" si="3"/>
        <v>1</v>
      </c>
      <c r="W21" s="20">
        <f>SUM(W3:W20)</f>
        <v>1583.279054807547</v>
      </c>
      <c r="X21" s="20">
        <f>SUM(X3:X20)</f>
        <v>1645.5625918359276</v>
      </c>
    </row>
    <row r="22" spans="1:24" x14ac:dyDescent="0.25">
      <c r="A22" s="21" t="s">
        <v>38</v>
      </c>
      <c r="B22" s="22">
        <v>351006.19999999995</v>
      </c>
      <c r="C22" s="22">
        <v>419428.49999999994</v>
      </c>
      <c r="D22" s="22">
        <v>474846.6</v>
      </c>
      <c r="E22" s="22">
        <v>531865.59999999998</v>
      </c>
      <c r="F22" s="22">
        <v>588867.19999999995</v>
      </c>
      <c r="G22" s="22">
        <v>660850.39999999991</v>
      </c>
      <c r="H22" s="22">
        <v>775322.8</v>
      </c>
      <c r="I22" s="22">
        <v>901923.1</v>
      </c>
      <c r="J22" s="22">
        <v>995371.20000000007</v>
      </c>
      <c r="K22" s="22">
        <v>1065422.7</v>
      </c>
      <c r="L22" s="22">
        <v>1140623.8999999999</v>
      </c>
      <c r="M22" s="22">
        <v>1213806</v>
      </c>
      <c r="N22" s="22">
        <v>1309261.3000000003</v>
      </c>
      <c r="O22" s="22">
        <v>1409386.1</v>
      </c>
      <c r="P22" s="22">
        <v>1516309.6</v>
      </c>
      <c r="Q22" s="22">
        <v>1600576.2</v>
      </c>
      <c r="R22" s="22">
        <v>1667654.8000000003</v>
      </c>
      <c r="S22" s="22">
        <v>1742405.1999999997</v>
      </c>
      <c r="T22" s="22">
        <v>1800720.9999999998</v>
      </c>
      <c r="U22" s="22">
        <v>1940376.6999999995</v>
      </c>
      <c r="V22" s="22">
        <v>2032435.8</v>
      </c>
      <c r="W22" s="23"/>
      <c r="X22" s="23"/>
    </row>
    <row r="23" spans="1:24" x14ac:dyDescent="0.25">
      <c r="A23" s="23"/>
      <c r="B23" s="23"/>
      <c r="C23" s="23"/>
      <c r="D23" s="23"/>
      <c r="E23" s="23"/>
      <c r="F23" s="23"/>
      <c r="G23" s="23"/>
      <c r="H23" s="23"/>
      <c r="I23" s="23"/>
      <c r="J23" s="23"/>
      <c r="K23" s="23"/>
      <c r="L23" s="23"/>
      <c r="M23" s="23"/>
      <c r="N23" s="23"/>
      <c r="O23" s="23"/>
      <c r="P23" s="23"/>
      <c r="Q23" s="23"/>
      <c r="R23" s="23"/>
      <c r="S23" s="23"/>
      <c r="T23" s="23"/>
      <c r="U23" s="23"/>
      <c r="V23" s="23"/>
      <c r="W23" s="24" t="s">
        <v>31</v>
      </c>
      <c r="X23" s="17">
        <f>X21-W21</f>
        <v>62.283537028380579</v>
      </c>
    </row>
    <row r="25" spans="1:24" x14ac:dyDescent="0.25">
      <c r="E25" s="12"/>
    </row>
  </sheetData>
  <mergeCells count="2">
    <mergeCell ref="A1:V1"/>
    <mergeCell ref="W1:X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FE19D-BB3F-4521-9FEE-CA31D45987C8}">
  <dimension ref="A1:X23"/>
  <sheetViews>
    <sheetView workbookViewId="0">
      <selection activeCell="V17" sqref="V17"/>
    </sheetView>
  </sheetViews>
  <sheetFormatPr defaultRowHeight="15" x14ac:dyDescent="0.25"/>
  <cols>
    <col min="1" max="1" width="42.42578125" bestFit="1" customWidth="1"/>
    <col min="2" max="11" width="12.28515625" customWidth="1"/>
    <col min="12" max="12" width="12.28515625" bestFit="1" customWidth="1"/>
    <col min="13" max="16" width="12.28515625" customWidth="1"/>
    <col min="17" max="17" width="12.28515625" bestFit="1" customWidth="1"/>
    <col min="18" max="19" width="12.28515625" customWidth="1"/>
    <col min="20" max="22" width="14" bestFit="1" customWidth="1"/>
    <col min="23" max="23" width="13.5703125" bestFit="1" customWidth="1"/>
    <col min="24" max="24" width="14.42578125" bestFit="1" customWidth="1"/>
  </cols>
  <sheetData>
    <row r="1" spans="1:24" x14ac:dyDescent="0.25">
      <c r="A1" s="30" t="s">
        <v>24</v>
      </c>
      <c r="B1" s="31"/>
      <c r="C1" s="31"/>
      <c r="D1" s="31"/>
      <c r="E1" s="31"/>
      <c r="F1" s="31"/>
      <c r="G1" s="31"/>
      <c r="H1" s="31"/>
      <c r="I1" s="31"/>
      <c r="J1" s="31"/>
      <c r="K1" s="31"/>
      <c r="L1" s="31"/>
      <c r="M1" s="31"/>
      <c r="N1" s="31"/>
      <c r="O1" s="31"/>
      <c r="P1" s="31"/>
      <c r="Q1" s="31"/>
      <c r="R1" s="31"/>
      <c r="S1" s="31"/>
      <c r="T1" s="31"/>
      <c r="U1" s="31"/>
      <c r="V1" s="32"/>
      <c r="W1" s="30" t="s">
        <v>28</v>
      </c>
      <c r="X1" s="31"/>
    </row>
    <row r="2" spans="1:24" x14ac:dyDescent="0.25">
      <c r="A2" s="1" t="s">
        <v>19</v>
      </c>
      <c r="B2" s="7">
        <v>2002</v>
      </c>
      <c r="C2" s="7">
        <v>2003</v>
      </c>
      <c r="D2" s="7">
        <v>2004</v>
      </c>
      <c r="E2" s="7">
        <v>2005</v>
      </c>
      <c r="F2" s="7">
        <v>2006</v>
      </c>
      <c r="G2" s="7">
        <v>2007</v>
      </c>
      <c r="H2" s="7">
        <v>2008</v>
      </c>
      <c r="I2" s="7">
        <v>2009</v>
      </c>
      <c r="J2" s="7">
        <v>2010</v>
      </c>
      <c r="K2" s="7">
        <v>2011</v>
      </c>
      <c r="L2" s="7">
        <v>2012</v>
      </c>
      <c r="M2" s="7">
        <v>2013</v>
      </c>
      <c r="N2" s="7">
        <v>2014</v>
      </c>
      <c r="O2" s="7">
        <v>2015</v>
      </c>
      <c r="P2" s="7">
        <v>2016</v>
      </c>
      <c r="Q2" s="7">
        <v>2017</v>
      </c>
      <c r="R2" s="7">
        <v>2018</v>
      </c>
      <c r="S2" s="7">
        <v>2019</v>
      </c>
      <c r="T2" s="7">
        <v>2020</v>
      </c>
      <c r="U2" s="7">
        <v>2021</v>
      </c>
      <c r="V2" s="7">
        <v>2022</v>
      </c>
      <c r="W2" s="7" t="s">
        <v>29</v>
      </c>
      <c r="X2" s="7" t="s">
        <v>30</v>
      </c>
    </row>
    <row r="3" spans="1:24" x14ac:dyDescent="0.25">
      <c r="A3" s="2" t="s">
        <v>0</v>
      </c>
      <c r="B3" s="8">
        <v>0.10688562092779037</v>
      </c>
      <c r="C3" s="8">
        <v>0.10479997225449564</v>
      </c>
      <c r="D3" s="8">
        <v>0.10363122723089603</v>
      </c>
      <c r="E3" s="8">
        <v>0.10543207444106344</v>
      </c>
      <c r="F3" s="8">
        <v>0.10773288075806357</v>
      </c>
      <c r="G3" s="8">
        <v>0.10974211000901714</v>
      </c>
      <c r="H3" s="8">
        <v>0.1327389169765292</v>
      </c>
      <c r="I3" s="8">
        <v>0.1383728175247369</v>
      </c>
      <c r="J3" s="8">
        <v>0.14065347660336933</v>
      </c>
      <c r="K3" s="8">
        <v>0.14685320887959552</v>
      </c>
      <c r="L3" s="8">
        <v>0.13854981268526509</v>
      </c>
      <c r="M3" s="8">
        <v>0.13967547234839003</v>
      </c>
      <c r="N3" s="8">
        <v>0.13923914066463286</v>
      </c>
      <c r="O3" s="8">
        <v>0.13731231186185638</v>
      </c>
      <c r="P3" s="8">
        <v>0.13493728298605898</v>
      </c>
      <c r="Q3" s="8">
        <v>0.13478755216734728</v>
      </c>
      <c r="R3" s="8">
        <v>0.12882567184915461</v>
      </c>
      <c r="S3" s="8">
        <v>0.12501862230042518</v>
      </c>
      <c r="T3" s="8">
        <v>0.12637275116908014</v>
      </c>
      <c r="U3" s="8">
        <v>0.12496410624551325</v>
      </c>
      <c r="V3" s="8">
        <v>0.12068582510083196</v>
      </c>
      <c r="W3" s="14">
        <f>(V3*100)*(V3*100)</f>
        <v>145.65068380268602</v>
      </c>
      <c r="X3" s="14"/>
    </row>
    <row r="4" spans="1:24" x14ac:dyDescent="0.25">
      <c r="A4" s="3" t="s">
        <v>10</v>
      </c>
      <c r="B4" s="9">
        <v>3.3075906572922073E-2</v>
      </c>
      <c r="C4" s="9">
        <v>3.5055577713423623E-2</v>
      </c>
      <c r="D4" s="9">
        <v>3.666635255244538E-2</v>
      </c>
      <c r="E4" s="9">
        <v>3.623355685159059E-2</v>
      </c>
      <c r="F4" s="9">
        <v>3.6222327601267874E-2</v>
      </c>
      <c r="G4" s="9">
        <v>3.5490231439735502E-2</v>
      </c>
      <c r="H4" s="9">
        <v>3.1708877216955748E-2</v>
      </c>
      <c r="I4" s="9">
        <v>3.0854498383087733E-2</v>
      </c>
      <c r="J4" s="9">
        <v>2.9600570394393819E-2</v>
      </c>
      <c r="K4" s="9">
        <v>2.8051346602779074E-2</v>
      </c>
      <c r="L4" s="9">
        <v>2.7836006096958549E-2</v>
      </c>
      <c r="M4" s="9">
        <v>2.7806009179677921E-2</v>
      </c>
      <c r="N4" s="9">
        <v>2.5906484497485303E-2</v>
      </c>
      <c r="O4" s="9">
        <v>2.5230696266676608E-2</v>
      </c>
      <c r="P4" s="9">
        <v>2.3526119533002945E-2</v>
      </c>
      <c r="Q4" s="9">
        <v>2.2992206896230452E-2</v>
      </c>
      <c r="R4" s="9">
        <v>2.3299581924022695E-2</v>
      </c>
      <c r="S4" s="9">
        <v>2.4200578846972021E-2</v>
      </c>
      <c r="T4" s="9">
        <v>2.5359209777143503E-2</v>
      </c>
      <c r="U4" s="9">
        <v>2.51106859442656E-2</v>
      </c>
      <c r="V4" s="9">
        <v>2.4659594635116276E-2</v>
      </c>
      <c r="W4" s="16">
        <f t="shared" ref="W4:W19" si="0">(V4*100)*(V4*100)</f>
        <v>6.080956075682554</v>
      </c>
      <c r="X4" s="16"/>
    </row>
    <row r="5" spans="1:24" x14ac:dyDescent="0.25">
      <c r="A5" s="4" t="s">
        <v>12</v>
      </c>
      <c r="B5" s="10">
        <f>SUM(B3:B4)</f>
        <v>0.13996152750071245</v>
      </c>
      <c r="C5" s="10">
        <f t="shared" ref="C5:V5" si="1">SUM(C3:C4)</f>
        <v>0.13985554996791927</v>
      </c>
      <c r="D5" s="10">
        <f t="shared" si="1"/>
        <v>0.1402975797833414</v>
      </c>
      <c r="E5" s="10">
        <f t="shared" si="1"/>
        <v>0.14166563129265403</v>
      </c>
      <c r="F5" s="10">
        <f t="shared" si="1"/>
        <v>0.14395520835933145</v>
      </c>
      <c r="G5" s="10">
        <f t="shared" si="1"/>
        <v>0.14523234144875263</v>
      </c>
      <c r="H5" s="10">
        <f t="shared" si="1"/>
        <v>0.16444779419348496</v>
      </c>
      <c r="I5" s="10">
        <f t="shared" si="1"/>
        <v>0.16922731590782464</v>
      </c>
      <c r="J5" s="10">
        <f t="shared" si="1"/>
        <v>0.17025404699776314</v>
      </c>
      <c r="K5" s="10">
        <f t="shared" si="1"/>
        <v>0.1749045554823746</v>
      </c>
      <c r="L5" s="10">
        <f t="shared" si="1"/>
        <v>0.16638581878222364</v>
      </c>
      <c r="M5" s="10">
        <f t="shared" si="1"/>
        <v>0.16748148152806797</v>
      </c>
      <c r="N5" s="10">
        <f t="shared" si="1"/>
        <v>0.16514562516211817</v>
      </c>
      <c r="O5" s="10">
        <f t="shared" si="1"/>
        <v>0.16254300812853301</v>
      </c>
      <c r="P5" s="10">
        <f t="shared" si="1"/>
        <v>0.15846340251906194</v>
      </c>
      <c r="Q5" s="10">
        <f t="shared" si="1"/>
        <v>0.15777975906357772</v>
      </c>
      <c r="R5" s="10">
        <f t="shared" si="1"/>
        <v>0.15212525377317732</v>
      </c>
      <c r="S5" s="10">
        <f t="shared" si="1"/>
        <v>0.1492192011473972</v>
      </c>
      <c r="T5" s="10">
        <f t="shared" si="1"/>
        <v>0.15173196094622365</v>
      </c>
      <c r="U5" s="10">
        <f t="shared" si="1"/>
        <v>0.15007479218977884</v>
      </c>
      <c r="V5" s="10">
        <f t="shared" si="1"/>
        <v>0.14534541973594825</v>
      </c>
      <c r="W5" s="17"/>
      <c r="X5" s="17">
        <f t="shared" ref="X5:X19" si="2">(V5*100)*(V5*100)</f>
        <v>211.25291038218975</v>
      </c>
    </row>
    <row r="6" spans="1:24" x14ac:dyDescent="0.25">
      <c r="A6" s="3" t="s">
        <v>4</v>
      </c>
      <c r="B6" s="9">
        <v>0.31708873854706293</v>
      </c>
      <c r="C6" s="9">
        <v>0.30801541609586075</v>
      </c>
      <c r="D6" s="9">
        <v>0.30305619770750086</v>
      </c>
      <c r="E6" s="9">
        <v>0.29580280205290771</v>
      </c>
      <c r="F6" s="9">
        <v>0.28747880633272604</v>
      </c>
      <c r="G6" s="9">
        <v>0.28887886985272021</v>
      </c>
      <c r="H6" s="9">
        <v>0.29096419992029682</v>
      </c>
      <c r="I6" s="9">
        <v>0.28141443859674908</v>
      </c>
      <c r="J6" s="9">
        <v>0.27502123318924032</v>
      </c>
      <c r="K6" s="9">
        <v>0.26552032595505848</v>
      </c>
      <c r="L6" s="9">
        <v>0.29088312649039744</v>
      </c>
      <c r="M6" s="9">
        <v>0.28946487936735948</v>
      </c>
      <c r="N6" s="9">
        <v>0.29136151148083617</v>
      </c>
      <c r="O6" s="9">
        <v>0.29294767128054849</v>
      </c>
      <c r="P6" s="9">
        <v>0.29010160499900156</v>
      </c>
      <c r="Q6" s="9">
        <v>0.2845228793251135</v>
      </c>
      <c r="R6" s="9">
        <v>0.28327441047785762</v>
      </c>
      <c r="S6" s="9">
        <v>0.26766341664029991</v>
      </c>
      <c r="T6" s="9">
        <v>0.27194986083941491</v>
      </c>
      <c r="U6" s="9">
        <v>0.27568319944908765</v>
      </c>
      <c r="V6" s="9">
        <v>0.2722559106699699</v>
      </c>
      <c r="W6" s="16">
        <f t="shared" si="0"/>
        <v>741.23280894734637</v>
      </c>
      <c r="X6" s="16">
        <f t="shared" si="2"/>
        <v>741.23280894734637</v>
      </c>
    </row>
    <row r="7" spans="1:24" x14ac:dyDescent="0.25">
      <c r="A7" s="5" t="s">
        <v>11</v>
      </c>
      <c r="B7" s="8">
        <v>0.14915462001819196</v>
      </c>
      <c r="C7" s="8">
        <v>0.14745825168640644</v>
      </c>
      <c r="D7" s="8">
        <v>0.14239038249087232</v>
      </c>
      <c r="E7" s="8">
        <v>0.14211188361856966</v>
      </c>
      <c r="F7" s="8">
        <v>0.14170830525536393</v>
      </c>
      <c r="G7" s="8">
        <v>0.13847370003005713</v>
      </c>
      <c r="H7" s="8">
        <v>0.14442443526249502</v>
      </c>
      <c r="I7" s="8">
        <v>0.14720738029927907</v>
      </c>
      <c r="J7" s="8">
        <v>0.23207891192724889</v>
      </c>
      <c r="K7" s="8">
        <v>0.22715493244811649</v>
      </c>
      <c r="L7" s="8">
        <v>0.23139791528943734</v>
      </c>
      <c r="M7" s="8">
        <v>0.23244487224801483</v>
      </c>
      <c r="N7" s="8">
        <v>0.23519602813338567</v>
      </c>
      <c r="O7" s="8">
        <v>0.23458979199835542</v>
      </c>
      <c r="P7" s="8">
        <v>0.23341033630987928</v>
      </c>
      <c r="Q7" s="8">
        <v>0.23422202977465795</v>
      </c>
      <c r="R7" s="8">
        <v>0.23222744820195773</v>
      </c>
      <c r="S7" s="8">
        <v>0.22006795847495572</v>
      </c>
      <c r="T7" s="8">
        <v>0.20900075310857294</v>
      </c>
      <c r="U7" s="8">
        <v>0.20620604639227161</v>
      </c>
      <c r="V7" s="8">
        <v>0.20160610145817481</v>
      </c>
      <c r="W7" s="14">
        <f t="shared" si="0"/>
        <v>406.4502014516388</v>
      </c>
      <c r="X7" s="14">
        <f t="shared" si="2"/>
        <v>406.4502014516388</v>
      </c>
    </row>
    <row r="8" spans="1:24" x14ac:dyDescent="0.25">
      <c r="A8" s="3" t="s">
        <v>8</v>
      </c>
      <c r="B8" s="9">
        <v>0.14065836576786891</v>
      </c>
      <c r="C8" s="9">
        <v>0.13750628609083185</v>
      </c>
      <c r="D8" s="9">
        <v>0.13344815210613586</v>
      </c>
      <c r="E8" s="9">
        <v>0.13477592178306844</v>
      </c>
      <c r="F8" s="9">
        <v>0.13845974659112653</v>
      </c>
      <c r="G8" s="9">
        <v>0.13905109708446051</v>
      </c>
      <c r="H8" s="9">
        <v>0.12918108643240267</v>
      </c>
      <c r="I8" s="9">
        <v>0.13412689187197066</v>
      </c>
      <c r="J8" s="9">
        <v>0.13842197025572556</v>
      </c>
      <c r="K8" s="9">
        <v>0.14290483478615332</v>
      </c>
      <c r="L8" s="9">
        <v>0.1478997766505345</v>
      </c>
      <c r="M8" s="9">
        <v>0.14825862214267116</v>
      </c>
      <c r="N8" s="9">
        <v>0.14931657863506251</v>
      </c>
      <c r="O8" s="9">
        <v>0.14630850755500432</v>
      </c>
      <c r="P8" s="9">
        <v>0.14292599135224451</v>
      </c>
      <c r="Q8" s="9">
        <v>0.14251396081212619</v>
      </c>
      <c r="R8" s="9">
        <v>0.14138891656657671</v>
      </c>
      <c r="S8" s="9">
        <v>0.13586161507588473</v>
      </c>
      <c r="T8" s="9">
        <v>0.13397305313163901</v>
      </c>
      <c r="U8" s="9">
        <v>0.13285326113437254</v>
      </c>
      <c r="V8" s="9">
        <v>0.13821054727074999</v>
      </c>
      <c r="W8" s="16">
        <f t="shared" si="0"/>
        <v>191.02155376880219</v>
      </c>
      <c r="X8" s="16">
        <f t="shared" si="2"/>
        <v>191.02155376880219</v>
      </c>
    </row>
    <row r="9" spans="1:24" x14ac:dyDescent="0.25">
      <c r="A9" s="5" t="s">
        <v>13</v>
      </c>
      <c r="B9" s="8">
        <v>6.5994682948348083E-3</v>
      </c>
      <c r="C9" s="8">
        <v>5.1996809266998461E-3</v>
      </c>
      <c r="D9" s="8">
        <v>4.4863530737413214E-3</v>
      </c>
      <c r="E9" s="8">
        <v>4.130590927771083E-3</v>
      </c>
      <c r="F9" s="8">
        <v>4.0092844485486809E-3</v>
      </c>
      <c r="G9" s="8">
        <v>2.7920048091373616E-3</v>
      </c>
      <c r="H9" s="8">
        <v>2.6983342234971281E-3</v>
      </c>
      <c r="I9" s="8">
        <v>2.8913357463427407E-3</v>
      </c>
      <c r="J9" s="8">
        <v>2.7244397744051684E-3</v>
      </c>
      <c r="K9" s="8">
        <v>2.9860970882581066E-3</v>
      </c>
      <c r="L9" s="8">
        <v>3.2932173242643898E-3</v>
      </c>
      <c r="M9" s="8">
        <v>3.2500877339729844E-3</v>
      </c>
      <c r="N9" s="8">
        <v>3.3000374163011112E-3</v>
      </c>
      <c r="O9" s="8">
        <v>3.2639090159437578E-3</v>
      </c>
      <c r="P9" s="8">
        <v>3.7971206670205614E-3</v>
      </c>
      <c r="Q9" s="8">
        <v>3.0379799762374473E-3</v>
      </c>
      <c r="R9" s="8">
        <v>3.348627987596265E-3</v>
      </c>
      <c r="S9" s="8">
        <v>4.1990627130163143E-3</v>
      </c>
      <c r="T9" s="8">
        <v>4.3002157928431857E-3</v>
      </c>
      <c r="U9" s="8">
        <v>5.237402266666232E-3</v>
      </c>
      <c r="V9" s="8">
        <v>6.9890785070486168E-3</v>
      </c>
      <c r="W9" s="14">
        <f t="shared" si="0"/>
        <v>0.48847218377688928</v>
      </c>
      <c r="X9" s="14">
        <f t="shared" si="2"/>
        <v>0.48847218377688928</v>
      </c>
    </row>
    <row r="10" spans="1:24" x14ac:dyDescent="0.25">
      <c r="A10" s="3" t="s">
        <v>1</v>
      </c>
      <c r="B10" s="9">
        <v>9.3775497058444634E-3</v>
      </c>
      <c r="C10" s="9">
        <v>1.185990254391593E-2</v>
      </c>
      <c r="D10" s="9">
        <v>1.527397109213505E-2</v>
      </c>
      <c r="E10" s="9">
        <v>1.7010888703787704E-2</v>
      </c>
      <c r="F10" s="9">
        <v>1.9628122894152295E-2</v>
      </c>
      <c r="G10" s="9">
        <v>2.5006612563871364E-2</v>
      </c>
      <c r="H10" s="9">
        <v>3.2213437873911163E-2</v>
      </c>
      <c r="I10" s="9">
        <v>3.0838687782503142E-2</v>
      </c>
      <c r="J10" s="9">
        <v>3.089267828048935E-2</v>
      </c>
      <c r="K10" s="9">
        <v>3.0894206145060568E-2</v>
      </c>
      <c r="L10" s="9">
        <v>2.8662950299804101E-2</v>
      </c>
      <c r="M10" s="9">
        <v>2.6819395056961046E-2</v>
      </c>
      <c r="N10" s="9">
        <v>2.4442829957832059E-2</v>
      </c>
      <c r="O10" s="9">
        <v>2.4075421433354709E-2</v>
      </c>
      <c r="P10" s="9">
        <v>2.2989750105195213E-2</v>
      </c>
      <c r="Q10" s="9">
        <v>2.1867933881611949E-2</v>
      </c>
      <c r="R10" s="9">
        <v>2.145408653435699E-2</v>
      </c>
      <c r="S10" s="9">
        <v>1.5136915206560077E-2</v>
      </c>
      <c r="T10" s="9">
        <v>1.5036732245901366E-2</v>
      </c>
      <c r="U10" s="9">
        <v>1.5806732433986347E-2</v>
      </c>
      <c r="V10" s="9">
        <v>2.4443218490043623E-2</v>
      </c>
      <c r="W10" s="16">
        <f t="shared" si="0"/>
        <v>5.9747093015201047</v>
      </c>
      <c r="X10" s="16">
        <f t="shared" si="2"/>
        <v>5.9747093015201047</v>
      </c>
    </row>
    <row r="11" spans="1:24" x14ac:dyDescent="0.25">
      <c r="A11" s="5" t="s">
        <v>2</v>
      </c>
      <c r="B11" s="8">
        <v>2.1447295994253525E-2</v>
      </c>
      <c r="C11" s="8">
        <v>2.1410858896769382E-2</v>
      </c>
      <c r="D11" s="8">
        <v>2.2440186303149635E-2</v>
      </c>
      <c r="E11" s="8">
        <v>2.4079246179102304E-2</v>
      </c>
      <c r="F11" s="8">
        <v>2.4011780268051015E-2</v>
      </c>
      <c r="G11" s="8">
        <v>2.4056206792906525E-2</v>
      </c>
      <c r="H11" s="8">
        <v>3.5641496579204644E-2</v>
      </c>
      <c r="I11" s="8">
        <v>3.6650753631205041E-2</v>
      </c>
      <c r="J11" s="8">
        <v>3.5613621257221791E-2</v>
      </c>
      <c r="K11" s="8">
        <v>3.5018466131586053E-2</v>
      </c>
      <c r="L11" s="8">
        <v>3.4813640298164424E-2</v>
      </c>
      <c r="M11" s="8">
        <v>3.1762056660423615E-2</v>
      </c>
      <c r="N11" s="8">
        <v>3.0955389668969029E-2</v>
      </c>
      <c r="O11" s="8">
        <v>3.0525368958807409E-2</v>
      </c>
      <c r="P11" s="8">
        <v>3.0437403020346237E-2</v>
      </c>
      <c r="Q11" s="8">
        <v>2.9808857680670785E-2</v>
      </c>
      <c r="R11" s="8">
        <v>2.9142768093949188E-2</v>
      </c>
      <c r="S11" s="8">
        <v>3.0111474357168325E-2</v>
      </c>
      <c r="T11" s="8">
        <v>3.0722568932626357E-2</v>
      </c>
      <c r="U11" s="8">
        <v>3.1485238084410415E-2</v>
      </c>
      <c r="V11" s="8">
        <v>3.1615051734845641E-2</v>
      </c>
      <c r="W11" s="14">
        <f t="shared" si="0"/>
        <v>9.995114961969664</v>
      </c>
      <c r="X11" s="14">
        <f t="shared" si="2"/>
        <v>9.995114961969664</v>
      </c>
    </row>
    <row r="12" spans="1:24" x14ac:dyDescent="0.25">
      <c r="A12" s="3" t="s">
        <v>3</v>
      </c>
      <c r="B12" s="9">
        <v>9.2233474002272036E-3</v>
      </c>
      <c r="C12" s="9">
        <v>1.0723203912116114E-2</v>
      </c>
      <c r="D12" s="9">
        <v>1.2675912318022606E-2</v>
      </c>
      <c r="E12" s="9">
        <v>1.1261806020656998E-2</v>
      </c>
      <c r="F12" s="9">
        <v>1.1556975399539104E-2</v>
      </c>
      <c r="G12" s="9">
        <v>1.0010519987977159E-2</v>
      </c>
      <c r="H12" s="9">
        <v>9.8323957963608669E-3</v>
      </c>
      <c r="I12" s="9">
        <v>1.0618933795448239E-2</v>
      </c>
      <c r="J12" s="9">
        <v>1.3572250468317459E-2</v>
      </c>
      <c r="K12" s="9">
        <v>7.1926384582431417E-3</v>
      </c>
      <c r="L12" s="9">
        <v>5.8489272951211492E-3</v>
      </c>
      <c r="M12" s="9">
        <v>5.6946895475191101E-3</v>
      </c>
      <c r="N12" s="9">
        <v>5.552762723263987E-3</v>
      </c>
      <c r="O12" s="9">
        <v>5.5753717371018648E-3</v>
      </c>
      <c r="P12" s="9">
        <v>6.3874101214737378E-3</v>
      </c>
      <c r="Q12" s="9">
        <v>6.3801215351058935E-3</v>
      </c>
      <c r="R12" s="9">
        <v>6.8088913173208121E-3</v>
      </c>
      <c r="S12" s="9">
        <v>6.0696031154525874E-3</v>
      </c>
      <c r="T12" s="9">
        <v>5.0587178384974936E-3</v>
      </c>
      <c r="U12" s="9">
        <v>4.8935693334156228E-3</v>
      </c>
      <c r="V12" s="9">
        <v>0</v>
      </c>
      <c r="W12" s="16">
        <f t="shared" si="0"/>
        <v>0</v>
      </c>
      <c r="X12" s="16">
        <f t="shared" si="2"/>
        <v>0</v>
      </c>
    </row>
    <row r="13" spans="1:24" x14ac:dyDescent="0.25">
      <c r="A13" s="5" t="s">
        <v>15</v>
      </c>
      <c r="B13" s="8">
        <v>0</v>
      </c>
      <c r="C13" s="8">
        <v>0</v>
      </c>
      <c r="D13" s="8">
        <v>0</v>
      </c>
      <c r="E13" s="8">
        <v>0</v>
      </c>
      <c r="F13" s="8">
        <v>0</v>
      </c>
      <c r="G13" s="8">
        <v>0</v>
      </c>
      <c r="H13" s="8">
        <v>0</v>
      </c>
      <c r="I13" s="8">
        <v>0</v>
      </c>
      <c r="J13" s="8">
        <v>0</v>
      </c>
      <c r="K13" s="8">
        <v>5.764980967712106E-3</v>
      </c>
      <c r="L13" s="8">
        <v>5.8380076797827987E-3</v>
      </c>
      <c r="M13" s="8">
        <v>5.6038109876895715E-3</v>
      </c>
      <c r="N13" s="8">
        <v>5.3932269608552028E-3</v>
      </c>
      <c r="O13" s="8">
        <v>5.2051933497283135E-3</v>
      </c>
      <c r="P13" s="8">
        <v>5.4785619243550897E-3</v>
      </c>
      <c r="Q13" s="8">
        <v>5.6712443912751865E-3</v>
      </c>
      <c r="R13" s="8">
        <v>5.6760033293916934E-3</v>
      </c>
      <c r="S13" s="8">
        <v>5.7424587030852313E-3</v>
      </c>
      <c r="T13" s="8">
        <v>6.149637585601153E-3</v>
      </c>
      <c r="U13" s="8">
        <v>6.0207306734058131E-3</v>
      </c>
      <c r="V13" s="8">
        <v>5.6855089988873059E-3</v>
      </c>
      <c r="W13" s="14">
        <f t="shared" si="0"/>
        <v>0.32325012576428541</v>
      </c>
      <c r="X13" s="14">
        <f t="shared" si="2"/>
        <v>0.32325012576428541</v>
      </c>
    </row>
    <row r="14" spans="1:24" x14ac:dyDescent="0.25">
      <c r="A14" s="3" t="s">
        <v>5</v>
      </c>
      <c r="B14" s="9">
        <v>1.3977755829432731E-2</v>
      </c>
      <c r="C14" s="9">
        <v>1.3927376142334438E-2</v>
      </c>
      <c r="D14" s="9">
        <v>1.4144763883013172E-2</v>
      </c>
      <c r="E14" s="9">
        <v>1.4177884852196376E-2</v>
      </c>
      <c r="F14" s="9">
        <v>1.4271095914343475E-2</v>
      </c>
      <c r="G14" s="9">
        <v>1.2783288247670577E-2</v>
      </c>
      <c r="H14" s="9">
        <v>1.020379505152862E-2</v>
      </c>
      <c r="I14" s="9">
        <v>8.5448502201681785E-3</v>
      </c>
      <c r="J14" s="9">
        <v>8.3358563418403225E-3</v>
      </c>
      <c r="K14" s="9">
        <v>9.5784211410314228E-3</v>
      </c>
      <c r="L14" s="9">
        <v>9.1291450773160737E-3</v>
      </c>
      <c r="M14" s="9">
        <v>9.4950799794218232E-3</v>
      </c>
      <c r="N14" s="9">
        <v>9.9036989342092888E-3</v>
      </c>
      <c r="O14" s="9">
        <v>9.3496782265455186E-3</v>
      </c>
      <c r="P14" s="9">
        <v>8.9605174907619271E-3</v>
      </c>
      <c r="Q14" s="9">
        <v>9.7128326078486857E-3</v>
      </c>
      <c r="R14" s="9">
        <v>1.136421846290778E-2</v>
      </c>
      <c r="S14" s="9">
        <v>1.2960208983255842E-2</v>
      </c>
      <c r="T14" s="9">
        <v>1.1971711595193264E-2</v>
      </c>
      <c r="U14" s="9">
        <v>1.1126576645346966E-2</v>
      </c>
      <c r="V14" s="9">
        <v>1.1390978336657146E-2</v>
      </c>
      <c r="W14" s="16">
        <f t="shared" si="0"/>
        <v>1.2975438746619243</v>
      </c>
      <c r="X14" s="16">
        <f t="shared" si="2"/>
        <v>1.2975438746619243</v>
      </c>
    </row>
    <row r="15" spans="1:24" x14ac:dyDescent="0.25">
      <c r="A15" s="5" t="s">
        <v>6</v>
      </c>
      <c r="B15" s="8">
        <v>3.7337941184507936E-2</v>
      </c>
      <c r="C15" s="8">
        <v>4.9463731423517787E-2</v>
      </c>
      <c r="D15" s="8">
        <v>5.5084139169976565E-2</v>
      </c>
      <c r="E15" s="8">
        <v>5.4597538480992365E-2</v>
      </c>
      <c r="F15" s="8">
        <v>5.4400545752531178E-2</v>
      </c>
      <c r="G15" s="8">
        <v>5.2195972347460179E-2</v>
      </c>
      <c r="H15" s="8">
        <v>3.9660307685156083E-2</v>
      </c>
      <c r="I15" s="8">
        <v>3.9550774073643546E-2</v>
      </c>
      <c r="J15" s="8">
        <v>3.5750569954274683E-2</v>
      </c>
      <c r="K15" s="8">
        <v>3.5029411820211402E-2</v>
      </c>
      <c r="L15" s="8">
        <v>3.2711874336373369E-2</v>
      </c>
      <c r="M15" s="8">
        <v>3.1184553286281929E-2</v>
      </c>
      <c r="N15" s="8">
        <v>2.9938205716200796E-2</v>
      </c>
      <c r="O15" s="8">
        <v>2.9917144215917041E-2</v>
      </c>
      <c r="P15" s="8">
        <v>3.0248520237973083E-2</v>
      </c>
      <c r="Q15" s="8">
        <v>3.2760145356741086E-2</v>
      </c>
      <c r="R15" s="8">
        <v>3.582165232842361E-2</v>
      </c>
      <c r="S15" s="8">
        <v>3.6897288613327271E-2</v>
      </c>
      <c r="T15" s="8">
        <v>3.6383378108145958E-2</v>
      </c>
      <c r="U15" s="8">
        <v>3.4501693990313553E-2</v>
      </c>
      <c r="V15" s="8">
        <v>3.4469987353645364E-2</v>
      </c>
      <c r="W15" s="14">
        <f t="shared" si="0"/>
        <v>11.881800281604711</v>
      </c>
      <c r="X15" s="14">
        <f t="shared" si="2"/>
        <v>11.881800281604711</v>
      </c>
    </row>
    <row r="16" spans="1:24" x14ac:dyDescent="0.25">
      <c r="A16" s="3" t="s">
        <v>7</v>
      </c>
      <c r="B16" s="9">
        <v>1.6581627673653268E-3</v>
      </c>
      <c r="C16" s="9">
        <v>1.7106837532731025E-3</v>
      </c>
      <c r="D16" s="9">
        <v>1.7860400956778552E-3</v>
      </c>
      <c r="E16" s="9">
        <v>3.0160628782025219E-3</v>
      </c>
      <c r="F16" s="9">
        <v>1.3690401910133859E-3</v>
      </c>
      <c r="G16" s="9">
        <v>1.7388037270814551E-3</v>
      </c>
      <c r="H16" s="9">
        <v>5.2262218527060573E-3</v>
      </c>
      <c r="I16" s="9">
        <v>7.9589672604771945E-3</v>
      </c>
      <c r="J16" s="9">
        <v>1.4252080995840155E-2</v>
      </c>
      <c r="K16" s="9">
        <v>1.3834029391061146E-2</v>
      </c>
      <c r="L16" s="9">
        <v>1.3063153161991277E-2</v>
      </c>
      <c r="M16" s="9">
        <v>8.9605002157186579E-3</v>
      </c>
      <c r="N16" s="9">
        <v>8.6258346934044005E-3</v>
      </c>
      <c r="O16" s="9">
        <v>8.2281864102531303E-3</v>
      </c>
      <c r="P16" s="9">
        <v>8.0300414941349013E-3</v>
      </c>
      <c r="Q16" s="9">
        <v>8.3195066878621569E-3</v>
      </c>
      <c r="R16" s="9">
        <v>9.8205599663343246E-3</v>
      </c>
      <c r="S16" s="9">
        <v>1.2043637091852383E-2</v>
      </c>
      <c r="T16" s="9">
        <v>1.909118546552591E-2</v>
      </c>
      <c r="U16" s="9">
        <v>2.4161288017332944E-2</v>
      </c>
      <c r="V16" s="9">
        <v>3.4618361735833034E-2</v>
      </c>
      <c r="W16" s="16">
        <f t="shared" si="0"/>
        <v>11.984309692729886</v>
      </c>
      <c r="X16" s="16">
        <f t="shared" si="2"/>
        <v>11.984309692729886</v>
      </c>
    </row>
    <row r="17" spans="1:24" x14ac:dyDescent="0.25">
      <c r="A17" s="5" t="s">
        <v>14</v>
      </c>
      <c r="B17" s="8">
        <v>1.4200275612222192E-4</v>
      </c>
      <c r="C17" s="8">
        <v>4.4479511679123239E-4</v>
      </c>
      <c r="D17" s="8">
        <v>5.6500460143917789E-4</v>
      </c>
      <c r="E17" s="8">
        <v>9.2669037366831903E-4</v>
      </c>
      <c r="F17" s="8">
        <v>1.2592241329107078E-3</v>
      </c>
      <c r="G17" s="8">
        <v>1.5305079651337543E-3</v>
      </c>
      <c r="H17" s="8">
        <v>1.8536067128841645E-3</v>
      </c>
      <c r="I17" s="8">
        <v>2.1856485174333025E-3</v>
      </c>
      <c r="J17" s="8">
        <v>2.7029455842847582E-3</v>
      </c>
      <c r="K17" s="8">
        <v>3.0598861270945427E-3</v>
      </c>
      <c r="L17" s="8">
        <v>3.6083262240282142E-3</v>
      </c>
      <c r="M17" s="8">
        <v>4.9582273083468653E-3</v>
      </c>
      <c r="N17" s="8">
        <v>4.2611256108842409E-3</v>
      </c>
      <c r="O17" s="8">
        <v>4.5160980641418182E-3</v>
      </c>
      <c r="P17" s="8">
        <v>5.9171256366082718E-3</v>
      </c>
      <c r="Q17" s="8">
        <v>7.7894679194745551E-3</v>
      </c>
      <c r="R17" s="8">
        <v>8.9846457636603063E-3</v>
      </c>
      <c r="S17" s="8">
        <v>9.080993781215789E-3</v>
      </c>
      <c r="T17" s="8">
        <v>8.8318115650077959E-3</v>
      </c>
      <c r="U17" s="8">
        <v>8.0151890675094917E-3</v>
      </c>
      <c r="V17" s="8">
        <v>0</v>
      </c>
      <c r="W17" s="14"/>
      <c r="X17" s="14"/>
    </row>
    <row r="18" spans="1:24" x14ac:dyDescent="0.25">
      <c r="A18" s="3" t="s">
        <v>9</v>
      </c>
      <c r="B18" s="9">
        <v>1.5795976686172931E-3</v>
      </c>
      <c r="C18" s="9">
        <v>1.5346732099814453E-3</v>
      </c>
      <c r="D18" s="9">
        <v>1.1873517564665761E-3</v>
      </c>
      <c r="E18" s="9">
        <v>1.143199945302845E-3</v>
      </c>
      <c r="F18" s="9">
        <v>9.950000415969917E-4</v>
      </c>
      <c r="G18" s="9">
        <v>2.3724075743913439E-3</v>
      </c>
      <c r="H18" s="9">
        <v>1.9736940861326685E-3</v>
      </c>
      <c r="I18" s="9">
        <v>2.0631720340315383E-3</v>
      </c>
      <c r="J18" s="9">
        <v>3.8718201136899357E-3</v>
      </c>
      <c r="K18" s="9">
        <v>5.047660925212639E-3</v>
      </c>
      <c r="L18" s="9">
        <v>6.0465203345770125E-3</v>
      </c>
      <c r="M18" s="9">
        <v>5.8240892962037293E-3</v>
      </c>
      <c r="N18" s="9">
        <v>4.9516342659862867E-3</v>
      </c>
      <c r="O18" s="9">
        <v>4.8056667815376194E-3</v>
      </c>
      <c r="P18" s="9">
        <v>5.0815716489346751E-3</v>
      </c>
      <c r="Q18" s="9">
        <v>4.6387765909883406E-3</v>
      </c>
      <c r="R18" s="9">
        <v>4.5044266168914968E-3</v>
      </c>
      <c r="S18" s="9">
        <v>4.580325810700947E-3</v>
      </c>
      <c r="T18" s="9">
        <v>4.9326004682613009E-3</v>
      </c>
      <c r="U18" s="9">
        <v>3.8118030358645187E-3</v>
      </c>
      <c r="V18" s="9">
        <v>4.0609043824631642E-3</v>
      </c>
      <c r="W18" s="16">
        <f t="shared" si="0"/>
        <v>0.16490944403508531</v>
      </c>
      <c r="X18" s="16">
        <f t="shared" si="2"/>
        <v>0.16490944403508531</v>
      </c>
    </row>
    <row r="19" spans="1:24" x14ac:dyDescent="0.25">
      <c r="A19" s="6" t="s">
        <v>16</v>
      </c>
      <c r="B19" s="8">
        <v>0</v>
      </c>
      <c r="C19" s="8">
        <v>0</v>
      </c>
      <c r="D19" s="8">
        <v>0</v>
      </c>
      <c r="E19" s="8">
        <v>0</v>
      </c>
      <c r="F19" s="8">
        <v>0</v>
      </c>
      <c r="G19" s="8">
        <v>0</v>
      </c>
      <c r="H19" s="8">
        <v>0</v>
      </c>
      <c r="I19" s="8">
        <v>0</v>
      </c>
      <c r="J19" s="8">
        <v>0</v>
      </c>
      <c r="K19" s="8">
        <v>0</v>
      </c>
      <c r="L19" s="8">
        <v>5.443688237009036E-3</v>
      </c>
      <c r="M19" s="8">
        <v>5.2796040839378283E-3</v>
      </c>
      <c r="N19" s="8">
        <v>5.1811821255672704E-3</v>
      </c>
      <c r="O19" s="8">
        <v>5.4451962506329417E-3</v>
      </c>
      <c r="P19" s="8">
        <v>5.5584646280943681E-3</v>
      </c>
      <c r="Q19" s="8">
        <v>6.0785732197145325E-3</v>
      </c>
      <c r="R19" s="8">
        <v>6.3674291947709268E-3</v>
      </c>
      <c r="S19" s="8">
        <v>6.3301633026262164E-3</v>
      </c>
      <c r="T19" s="8">
        <v>6.2821372318792356E-3</v>
      </c>
      <c r="U19" s="8">
        <v>6.5891837987610957E-3</v>
      </c>
      <c r="V19" s="8">
        <v>6.0973143174296481E-3</v>
      </c>
      <c r="W19" s="14">
        <f t="shared" si="0"/>
        <v>0.3717724188553258</v>
      </c>
      <c r="X19" s="14">
        <f t="shared" si="2"/>
        <v>0.3717724188553258</v>
      </c>
    </row>
    <row r="20" spans="1:24" x14ac:dyDescent="0.25">
      <c r="A20" s="3" t="s">
        <v>17</v>
      </c>
      <c r="B20" s="9">
        <v>0.15179362656495821</v>
      </c>
      <c r="C20" s="9">
        <v>0.1508895902335825</v>
      </c>
      <c r="D20" s="9">
        <v>0.15316396561852763</v>
      </c>
      <c r="E20" s="9">
        <v>0.15529985289111961</v>
      </c>
      <c r="F20" s="9">
        <v>0.15689686441876524</v>
      </c>
      <c r="G20" s="9">
        <v>0.15587766756837995</v>
      </c>
      <c r="H20" s="9">
        <v>0.13167919432993908</v>
      </c>
      <c r="I20" s="9">
        <v>0.1267208502629236</v>
      </c>
      <c r="J20" s="9">
        <v>3.6507574859658283E-2</v>
      </c>
      <c r="K20" s="9">
        <v>4.1109553132825945E-2</v>
      </c>
      <c r="L20" s="9">
        <v>1.4973912518974999E-2</v>
      </c>
      <c r="M20" s="9">
        <v>2.3518050557409471E-2</v>
      </c>
      <c r="N20" s="9">
        <v>2.6474328515123761E-2</v>
      </c>
      <c r="O20" s="9">
        <v>3.2703786593594464E-2</v>
      </c>
      <c r="P20" s="9">
        <v>4.2212177844914746E-2</v>
      </c>
      <c r="Q20" s="9">
        <v>4.4895931176993975E-2</v>
      </c>
      <c r="R20" s="9">
        <v>4.7690661384827249E-2</v>
      </c>
      <c r="S20" s="9">
        <v>8.403567698320151E-2</v>
      </c>
      <c r="T20" s="9">
        <v>8.4583675144666443E-2</v>
      </c>
      <c r="U20" s="9">
        <v>8.3533293487476151E-2</v>
      </c>
      <c r="V20" s="9">
        <v>8.3211617008303443E-2</v>
      </c>
      <c r="W20" s="16">
        <f>V20*100</f>
        <v>8.3211617008303449</v>
      </c>
      <c r="X20" s="16">
        <f>V20*100</f>
        <v>8.3211617008303449</v>
      </c>
    </row>
    <row r="21" spans="1:24" x14ac:dyDescent="0.25">
      <c r="A21" s="4" t="s">
        <v>20</v>
      </c>
      <c r="B21" s="19">
        <f>SUM(B5:B20)</f>
        <v>1</v>
      </c>
      <c r="C21" s="19">
        <f t="shared" ref="C21:V21" si="3">SUM(C5:C20)</f>
        <v>1</v>
      </c>
      <c r="D21" s="19">
        <f t="shared" si="3"/>
        <v>1</v>
      </c>
      <c r="E21" s="19">
        <f t="shared" si="3"/>
        <v>1</v>
      </c>
      <c r="F21" s="19">
        <f t="shared" si="3"/>
        <v>1.0000000000000002</v>
      </c>
      <c r="G21" s="19">
        <f t="shared" si="3"/>
        <v>1.0000000000000004</v>
      </c>
      <c r="H21" s="19">
        <f t="shared" si="3"/>
        <v>0.99999999999999978</v>
      </c>
      <c r="I21" s="19">
        <f t="shared" si="3"/>
        <v>0.99999999999999978</v>
      </c>
      <c r="J21" s="19">
        <f t="shared" si="3"/>
        <v>0.99999999999999978</v>
      </c>
      <c r="K21" s="19">
        <f t="shared" si="3"/>
        <v>1</v>
      </c>
      <c r="L21" s="19">
        <f t="shared" si="3"/>
        <v>0.99999999999999956</v>
      </c>
      <c r="M21" s="19">
        <f t="shared" si="3"/>
        <v>1</v>
      </c>
      <c r="N21" s="19">
        <f t="shared" si="3"/>
        <v>1</v>
      </c>
      <c r="O21" s="19">
        <f t="shared" si="3"/>
        <v>0.99999999999999978</v>
      </c>
      <c r="P21" s="19">
        <f t="shared" si="3"/>
        <v>1</v>
      </c>
      <c r="Q21" s="19">
        <f t="shared" si="3"/>
        <v>1</v>
      </c>
      <c r="R21" s="19">
        <f t="shared" si="3"/>
        <v>1</v>
      </c>
      <c r="S21" s="19">
        <f t="shared" si="3"/>
        <v>1.0000000000000002</v>
      </c>
      <c r="T21" s="19">
        <f t="shared" si="3"/>
        <v>1</v>
      </c>
      <c r="U21" s="19">
        <f t="shared" si="3"/>
        <v>0.99999999999999989</v>
      </c>
      <c r="V21" s="19">
        <f t="shared" si="3"/>
        <v>1</v>
      </c>
      <c r="W21" s="20">
        <f>SUM(W3:W20)</f>
        <v>1541.2392480319043</v>
      </c>
      <c r="X21" s="20">
        <f>SUM(X3:X20)</f>
        <v>1600.7605185357254</v>
      </c>
    </row>
    <row r="22" spans="1:24" x14ac:dyDescent="0.25">
      <c r="A22" s="21" t="s">
        <v>38</v>
      </c>
      <c r="B22" s="22">
        <v>204925.6</v>
      </c>
      <c r="C22" s="22">
        <v>230668</v>
      </c>
      <c r="D22" s="22">
        <v>249378.49999999997</v>
      </c>
      <c r="E22" s="22">
        <v>272043.40000000002</v>
      </c>
      <c r="F22" s="22">
        <v>300502.5</v>
      </c>
      <c r="G22" s="22">
        <v>332699.99999999994</v>
      </c>
      <c r="H22" s="22">
        <v>413032.60000000003</v>
      </c>
      <c r="I22" s="22">
        <v>449065.80000000005</v>
      </c>
      <c r="J22" s="22">
        <v>488504.10000000009</v>
      </c>
      <c r="K22" s="22">
        <v>529889</v>
      </c>
      <c r="L22" s="22">
        <v>576943.40000000014</v>
      </c>
      <c r="M22" s="22">
        <v>636013.6</v>
      </c>
      <c r="N22" s="22">
        <v>697022.4</v>
      </c>
      <c r="O22" s="22">
        <v>766657.40000000014</v>
      </c>
      <c r="P22" s="22">
        <v>832262.2</v>
      </c>
      <c r="Q22" s="22">
        <v>880124.3</v>
      </c>
      <c r="R22" s="22">
        <v>925334.20000000007</v>
      </c>
      <c r="S22" s="22">
        <v>986720.2</v>
      </c>
      <c r="T22" s="22">
        <v>1112455.8</v>
      </c>
      <c r="U22" s="22">
        <v>1231412.0000000002</v>
      </c>
      <c r="V22" s="22">
        <v>1317612.9000000001</v>
      </c>
      <c r="W22" s="23"/>
      <c r="X22" s="23"/>
    </row>
    <row r="23" spans="1:24" x14ac:dyDescent="0.25">
      <c r="A23" s="23"/>
      <c r="B23" s="23"/>
      <c r="C23" s="23"/>
      <c r="D23" s="23"/>
      <c r="E23" s="23"/>
      <c r="F23" s="23"/>
      <c r="G23" s="23"/>
      <c r="H23" s="23"/>
      <c r="I23" s="23"/>
      <c r="J23" s="23"/>
      <c r="K23" s="23"/>
      <c r="L23" s="23"/>
      <c r="M23" s="23"/>
      <c r="N23" s="23"/>
      <c r="O23" s="23"/>
      <c r="P23" s="23"/>
      <c r="Q23" s="23"/>
      <c r="R23" s="23"/>
      <c r="S23" s="23"/>
      <c r="T23" s="23"/>
      <c r="U23" s="23"/>
      <c r="V23" s="23"/>
      <c r="W23" s="24" t="s">
        <v>31</v>
      </c>
      <c r="X23" s="17">
        <f>X21-W21</f>
        <v>59.521270503821142</v>
      </c>
    </row>
  </sheetData>
  <mergeCells count="2">
    <mergeCell ref="A1:V1"/>
    <mergeCell ref="W1:X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8BE3F-CA22-48AF-8858-C7EA90E70B98}">
  <dimension ref="A1:X19"/>
  <sheetViews>
    <sheetView zoomScaleNormal="100" workbookViewId="0">
      <selection activeCell="B30" sqref="B30"/>
    </sheetView>
  </sheetViews>
  <sheetFormatPr defaultRowHeight="15" x14ac:dyDescent="0.25"/>
  <cols>
    <col min="1" max="1" width="42.7109375" bestFit="1" customWidth="1"/>
    <col min="2" max="21" width="12.7109375" bestFit="1" customWidth="1"/>
    <col min="22" max="22" width="11.7109375" customWidth="1"/>
    <col min="23" max="23" width="13.5703125" bestFit="1" customWidth="1"/>
    <col min="24" max="24" width="14.42578125" bestFit="1" customWidth="1"/>
  </cols>
  <sheetData>
    <row r="1" spans="1:24" x14ac:dyDescent="0.25">
      <c r="A1" s="30" t="s">
        <v>32</v>
      </c>
      <c r="B1" s="31"/>
      <c r="C1" s="31"/>
      <c r="D1" s="31"/>
      <c r="E1" s="31"/>
      <c r="F1" s="31"/>
      <c r="G1" s="31"/>
      <c r="H1" s="31"/>
      <c r="I1" s="31"/>
      <c r="J1" s="31"/>
      <c r="K1" s="31"/>
      <c r="L1" s="31"/>
      <c r="M1" s="31"/>
      <c r="N1" s="31"/>
      <c r="O1" s="31"/>
      <c r="P1" s="31"/>
      <c r="Q1" s="31"/>
      <c r="R1" s="31"/>
      <c r="S1" s="31"/>
      <c r="T1" s="31"/>
      <c r="U1" s="31"/>
      <c r="V1" s="32"/>
      <c r="W1" s="30" t="s">
        <v>28</v>
      </c>
      <c r="X1" s="31"/>
    </row>
    <row r="2" spans="1:24" x14ac:dyDescent="0.25">
      <c r="A2" s="1" t="s">
        <v>19</v>
      </c>
      <c r="B2" s="7">
        <v>2002</v>
      </c>
      <c r="C2" s="7">
        <v>2003</v>
      </c>
      <c r="D2" s="7">
        <v>2004</v>
      </c>
      <c r="E2" s="7">
        <v>2005</v>
      </c>
      <c r="F2" s="7">
        <v>2006</v>
      </c>
      <c r="G2" s="7">
        <v>2007</v>
      </c>
      <c r="H2" s="7">
        <v>2008</v>
      </c>
      <c r="I2" s="7">
        <v>2009</v>
      </c>
      <c r="J2" s="7">
        <v>2010</v>
      </c>
      <c r="K2" s="7">
        <v>2011</v>
      </c>
      <c r="L2" s="7">
        <v>2012</v>
      </c>
      <c r="M2" s="7">
        <v>2013</v>
      </c>
      <c r="N2" s="7">
        <v>2014</v>
      </c>
      <c r="O2" s="7">
        <v>2015</v>
      </c>
      <c r="P2" s="7">
        <v>2016</v>
      </c>
      <c r="Q2" s="7">
        <v>2017</v>
      </c>
      <c r="R2" s="7">
        <v>2018</v>
      </c>
      <c r="S2" s="7">
        <v>2019</v>
      </c>
      <c r="T2" s="7">
        <v>2020</v>
      </c>
      <c r="U2" s="7">
        <v>2021</v>
      </c>
      <c r="V2" s="7">
        <v>2022</v>
      </c>
      <c r="W2" s="7" t="s">
        <v>29</v>
      </c>
      <c r="X2" s="7" t="s">
        <v>30</v>
      </c>
    </row>
    <row r="3" spans="1:24" x14ac:dyDescent="0.25">
      <c r="A3" s="2" t="s">
        <v>0</v>
      </c>
      <c r="B3" s="8">
        <v>0.20569715745639625</v>
      </c>
      <c r="C3" s="8">
        <v>0.19531662546555695</v>
      </c>
      <c r="D3" s="8">
        <v>0.18965636761773494</v>
      </c>
      <c r="E3" s="8">
        <v>0.20648321031595532</v>
      </c>
      <c r="F3" s="8">
        <v>0.20529223706861216</v>
      </c>
      <c r="G3" s="8">
        <v>0.20302002180653098</v>
      </c>
      <c r="H3" s="8">
        <v>0.20616480133906406</v>
      </c>
      <c r="I3" s="8">
        <v>0.20741882100841227</v>
      </c>
      <c r="J3" s="8">
        <v>0.20656845378239194</v>
      </c>
      <c r="K3" s="8">
        <v>0.21188471130102374</v>
      </c>
      <c r="L3" s="8">
        <v>0.20100630595524319</v>
      </c>
      <c r="M3" s="8">
        <v>0.2024168155073317</v>
      </c>
      <c r="N3" s="8">
        <v>0.20148422295859572</v>
      </c>
      <c r="O3" s="8">
        <v>0.19624511502356878</v>
      </c>
      <c r="P3" s="8">
        <v>0.19265812194078569</v>
      </c>
      <c r="Q3" s="8">
        <v>0.18504199345905081</v>
      </c>
      <c r="R3" s="8">
        <v>0.1832590086878709</v>
      </c>
      <c r="S3" s="8">
        <v>0.18121189771915922</v>
      </c>
      <c r="T3" s="8">
        <v>0.18225911002387649</v>
      </c>
      <c r="U3" s="8">
        <v>0.18175252935580416</v>
      </c>
      <c r="V3" s="8">
        <v>0.17605308917988574</v>
      </c>
      <c r="W3" s="14">
        <f>(V3*100)*(V3*100)</f>
        <v>309.94690209780799</v>
      </c>
      <c r="X3" s="14"/>
    </row>
    <row r="4" spans="1:24" x14ac:dyDescent="0.25">
      <c r="A4" s="3" t="s">
        <v>10</v>
      </c>
      <c r="B4" s="9">
        <v>3.9178016053430971E-3</v>
      </c>
      <c r="C4" s="9">
        <v>4.1777457930473709E-3</v>
      </c>
      <c r="D4" s="9">
        <v>4.8525280039798876E-3</v>
      </c>
      <c r="E4" s="9">
        <v>5.419085684278087E-3</v>
      </c>
      <c r="F4" s="9">
        <v>5.8463808508894179E-3</v>
      </c>
      <c r="G4" s="9">
        <v>6.7216499869038977E-3</v>
      </c>
      <c r="H4" s="9">
        <v>2.2979701263883568E-4</v>
      </c>
      <c r="I4" s="9">
        <v>1.8033882482735208E-4</v>
      </c>
      <c r="J4" s="9">
        <v>1.4948688626290258E-4</v>
      </c>
      <c r="K4" s="9">
        <v>1.2236636980585353E-4</v>
      </c>
      <c r="L4" s="9">
        <v>1.1028681925460816E-4</v>
      </c>
      <c r="M4" s="9">
        <v>1.0220121960122057E-4</v>
      </c>
      <c r="N4" s="9">
        <v>8.8460453395686003E-5</v>
      </c>
      <c r="O4" s="9">
        <v>8.2946840554843273E-5</v>
      </c>
      <c r="P4" s="9">
        <v>8.035792364579173E-5</v>
      </c>
      <c r="Q4" s="9">
        <v>6.8282047237049377E-5</v>
      </c>
      <c r="R4" s="9">
        <v>6.3917556185990254E-5</v>
      </c>
      <c r="S4" s="9">
        <v>7.0614265650867378E-5</v>
      </c>
      <c r="T4" s="9">
        <v>8.1434020527887909E-5</v>
      </c>
      <c r="U4" s="9">
        <v>0</v>
      </c>
      <c r="V4" s="9">
        <v>0</v>
      </c>
      <c r="W4" s="16">
        <f>(V4*100)*(V4*100)</f>
        <v>0</v>
      </c>
      <c r="X4" s="16"/>
    </row>
    <row r="5" spans="1:24" x14ac:dyDescent="0.25">
      <c r="A5" s="4" t="s">
        <v>12</v>
      </c>
      <c r="B5" s="10">
        <f>SUM(B3:B4)</f>
        <v>0.20961495906173935</v>
      </c>
      <c r="C5" s="10">
        <f t="shared" ref="C5:V5" si="0">SUM(C3:C4)</f>
        <v>0.19949437125860431</v>
      </c>
      <c r="D5" s="10">
        <f t="shared" si="0"/>
        <v>0.19450889562171483</v>
      </c>
      <c r="E5" s="10">
        <f t="shared" si="0"/>
        <v>0.21190229600023341</v>
      </c>
      <c r="F5" s="10">
        <f t="shared" si="0"/>
        <v>0.21113861791950159</v>
      </c>
      <c r="G5" s="10">
        <f t="shared" si="0"/>
        <v>0.20974167179343486</v>
      </c>
      <c r="H5" s="10">
        <f t="shared" si="0"/>
        <v>0.2063945983517029</v>
      </c>
      <c r="I5" s="10">
        <f t="shared" si="0"/>
        <v>0.20759915983323962</v>
      </c>
      <c r="J5" s="10">
        <f t="shared" si="0"/>
        <v>0.20671794066865484</v>
      </c>
      <c r="K5" s="10">
        <f t="shared" si="0"/>
        <v>0.2120070776708296</v>
      </c>
      <c r="L5" s="10">
        <f t="shared" si="0"/>
        <v>0.20111659277449778</v>
      </c>
      <c r="M5" s="10">
        <f t="shared" si="0"/>
        <v>0.20251901672693293</v>
      </c>
      <c r="N5" s="10">
        <f t="shared" si="0"/>
        <v>0.20157268341199142</v>
      </c>
      <c r="O5" s="10">
        <f t="shared" si="0"/>
        <v>0.19632806186412363</v>
      </c>
      <c r="P5" s="10">
        <f t="shared" si="0"/>
        <v>0.19273847986443149</v>
      </c>
      <c r="Q5" s="10">
        <f t="shared" si="0"/>
        <v>0.18511027550628786</v>
      </c>
      <c r="R5" s="10">
        <f t="shared" si="0"/>
        <v>0.18332292624405688</v>
      </c>
      <c r="S5" s="10">
        <f t="shared" si="0"/>
        <v>0.18128251198481007</v>
      </c>
      <c r="T5" s="10">
        <f t="shared" si="0"/>
        <v>0.18234054404440436</v>
      </c>
      <c r="U5" s="10">
        <f t="shared" si="0"/>
        <v>0.18175252935580416</v>
      </c>
      <c r="V5" s="10">
        <f t="shared" si="0"/>
        <v>0.17605308917988574</v>
      </c>
      <c r="W5" s="17"/>
      <c r="X5" s="17">
        <f t="shared" ref="X5:X15" si="1">(V5*100)*(V5*100)</f>
        <v>309.94690209780799</v>
      </c>
    </row>
    <row r="6" spans="1:24" x14ac:dyDescent="0.25">
      <c r="A6" s="3" t="s">
        <v>4</v>
      </c>
      <c r="B6" s="9">
        <v>0.24365306081393712</v>
      </c>
      <c r="C6" s="9">
        <v>0.25447331897135861</v>
      </c>
      <c r="D6" s="9">
        <v>0.25680475303079109</v>
      </c>
      <c r="E6" s="9">
        <v>0.24458091431572193</v>
      </c>
      <c r="F6" s="9">
        <v>0.22655955406180833</v>
      </c>
      <c r="G6" s="9">
        <v>0.21945410577994895</v>
      </c>
      <c r="H6" s="9">
        <v>0.21541625884789425</v>
      </c>
      <c r="I6" s="9">
        <v>0.22517689117082329</v>
      </c>
      <c r="J6" s="9">
        <v>0.2245816235770717</v>
      </c>
      <c r="K6" s="9">
        <v>0.23162730140550017</v>
      </c>
      <c r="L6" s="9">
        <v>0.26822734770002965</v>
      </c>
      <c r="M6" s="9">
        <v>0.27498698151131273</v>
      </c>
      <c r="N6" s="9">
        <v>0.27991756442072752</v>
      </c>
      <c r="O6" s="9">
        <v>0.27652106731254611</v>
      </c>
      <c r="P6" s="9">
        <v>0.27589711349611329</v>
      </c>
      <c r="Q6" s="9">
        <v>0.27327888036278963</v>
      </c>
      <c r="R6" s="9">
        <v>0.26584540801526152</v>
      </c>
      <c r="S6" s="9">
        <v>0.26641193224168908</v>
      </c>
      <c r="T6" s="9">
        <v>0.27450431111704682</v>
      </c>
      <c r="U6" s="9">
        <v>0.28182266386128646</v>
      </c>
      <c r="V6" s="9">
        <v>0.28669323500917354</v>
      </c>
      <c r="W6" s="16">
        <f>(V6*100)*(V6*100)</f>
        <v>821.93011000025206</v>
      </c>
      <c r="X6" s="16">
        <f t="shared" si="1"/>
        <v>821.93011000025206</v>
      </c>
    </row>
    <row r="7" spans="1:24" x14ac:dyDescent="0.25">
      <c r="A7" s="5" t="s">
        <v>11</v>
      </c>
      <c r="B7" s="8">
        <v>0.22012613410046469</v>
      </c>
      <c r="C7" s="8">
        <v>0.20791528615689442</v>
      </c>
      <c r="D7" s="8">
        <v>0.21362133154999527</v>
      </c>
      <c r="E7" s="8">
        <v>0.21616171193511685</v>
      </c>
      <c r="F7" s="8">
        <v>0.22892040331174687</v>
      </c>
      <c r="G7" s="8">
        <v>0.22381236637408553</v>
      </c>
      <c r="H7" s="8">
        <v>0.20848546746670071</v>
      </c>
      <c r="I7" s="8">
        <v>0.1957949229316728</v>
      </c>
      <c r="J7" s="8">
        <v>0.23331664063103397</v>
      </c>
      <c r="K7" s="8">
        <v>0.22112581954876179</v>
      </c>
      <c r="L7" s="8">
        <v>0.22278917816713109</v>
      </c>
      <c r="M7" s="8">
        <v>0.22222925193573978</v>
      </c>
      <c r="N7" s="8">
        <v>0.22650657715425113</v>
      </c>
      <c r="O7" s="8">
        <v>0.23019644181753116</v>
      </c>
      <c r="P7" s="8">
        <v>0.23517219048609453</v>
      </c>
      <c r="Q7" s="8">
        <v>0.22936410577595484</v>
      </c>
      <c r="R7" s="8">
        <v>0.23289590780138358</v>
      </c>
      <c r="S7" s="8">
        <v>0.22514181698351549</v>
      </c>
      <c r="T7" s="8">
        <v>0.21989139959022405</v>
      </c>
      <c r="U7" s="8">
        <v>0.21433729836329676</v>
      </c>
      <c r="V7" s="8">
        <v>0.21407152159949469</v>
      </c>
      <c r="W7" s="14">
        <f t="shared" ref="W7:W15" si="2">(V7*100)*(V7*100)</f>
        <v>458.26616359922923</v>
      </c>
      <c r="X7" s="14">
        <f t="shared" si="1"/>
        <v>458.26616359922923</v>
      </c>
    </row>
    <row r="8" spans="1:24" x14ac:dyDescent="0.25">
      <c r="A8" s="3" t="s">
        <v>8</v>
      </c>
      <c r="B8" s="9">
        <v>0.1848960952744976</v>
      </c>
      <c r="C8" s="9">
        <v>0.18104032412578097</v>
      </c>
      <c r="D8" s="9">
        <v>0.1662419005598757</v>
      </c>
      <c r="E8" s="9">
        <v>0.15476121014091082</v>
      </c>
      <c r="F8" s="9">
        <v>0.15147798999918025</v>
      </c>
      <c r="G8" s="9">
        <v>0.1487838899683866</v>
      </c>
      <c r="H8" s="9">
        <v>0.14088259074854248</v>
      </c>
      <c r="I8" s="9">
        <v>0.13847104501044905</v>
      </c>
      <c r="J8" s="9">
        <v>0.13400253629417025</v>
      </c>
      <c r="K8" s="9">
        <v>0.14039827806044411</v>
      </c>
      <c r="L8" s="9">
        <v>0.14113771882743056</v>
      </c>
      <c r="M8" s="9">
        <v>0.13666736423054648</v>
      </c>
      <c r="N8" s="9">
        <v>0.13663314732729889</v>
      </c>
      <c r="O8" s="9">
        <v>0.13830793185087581</v>
      </c>
      <c r="P8" s="9">
        <v>0.14236351561189015</v>
      </c>
      <c r="Q8" s="9">
        <v>0.13519845352935778</v>
      </c>
      <c r="R8" s="9">
        <v>0.13862734589723039</v>
      </c>
      <c r="S8" s="9">
        <v>0.1341618740503035</v>
      </c>
      <c r="T8" s="9">
        <v>0.13377980892321426</v>
      </c>
      <c r="U8" s="9">
        <v>0.13607830066176421</v>
      </c>
      <c r="V8" s="9">
        <v>0.25278843389912314</v>
      </c>
      <c r="W8" s="16">
        <f t="shared" si="2"/>
        <v>639.01992313171354</v>
      </c>
      <c r="X8" s="16">
        <f t="shared" si="1"/>
        <v>639.01992313171354</v>
      </c>
    </row>
    <row r="9" spans="1:24" x14ac:dyDescent="0.25">
      <c r="A9" s="5" t="s">
        <v>1</v>
      </c>
      <c r="B9" s="8">
        <v>4.9890361906294641E-3</v>
      </c>
      <c r="C9" s="8">
        <v>5.1450761947932381E-3</v>
      </c>
      <c r="D9" s="8">
        <v>5.9127442065301152E-3</v>
      </c>
      <c r="E9" s="8">
        <v>7.0273069405140474E-3</v>
      </c>
      <c r="F9" s="8">
        <v>8.0039347487498979E-3</v>
      </c>
      <c r="G9" s="8">
        <v>6.0912097751734467E-6</v>
      </c>
      <c r="H9" s="8">
        <v>0</v>
      </c>
      <c r="I9" s="8">
        <v>0</v>
      </c>
      <c r="J9" s="8">
        <v>0</v>
      </c>
      <c r="K9" s="8">
        <v>0</v>
      </c>
      <c r="L9" s="8">
        <v>0</v>
      </c>
      <c r="M9" s="8">
        <v>0</v>
      </c>
      <c r="N9" s="8">
        <v>0</v>
      </c>
      <c r="O9" s="8">
        <v>1.6328678040653435E-3</v>
      </c>
      <c r="P9" s="8">
        <v>1.810416750372837E-3</v>
      </c>
      <c r="Q9" s="8">
        <v>1.8294879552823229E-3</v>
      </c>
      <c r="R9" s="8">
        <v>1.7724830003884218E-3</v>
      </c>
      <c r="S9" s="8">
        <v>1.9745840950520324E-3</v>
      </c>
      <c r="T9" s="8">
        <v>2.1303139770095479E-3</v>
      </c>
      <c r="U9" s="8">
        <v>2.2568033942323052E-3</v>
      </c>
      <c r="V9" s="8">
        <v>6.267100561058097E-3</v>
      </c>
      <c r="W9" s="14">
        <f t="shared" si="2"/>
        <v>0.3927654944241471</v>
      </c>
      <c r="X9" s="14">
        <f t="shared" si="1"/>
        <v>0.3927654944241471</v>
      </c>
    </row>
    <row r="10" spans="1:24" x14ac:dyDescent="0.25">
      <c r="A10" s="3" t="s">
        <v>2</v>
      </c>
      <c r="B10" s="13">
        <v>2.8365084793498161E-3</v>
      </c>
      <c r="C10" s="13">
        <v>2.6963750811950034E-3</v>
      </c>
      <c r="D10" s="13">
        <v>2.9155945570131258E-3</v>
      </c>
      <c r="E10" s="13">
        <v>3.1836216705079206E-3</v>
      </c>
      <c r="F10" s="13">
        <v>3.4691368144929911E-3</v>
      </c>
      <c r="G10" s="13">
        <v>4.0750193395910359E-3</v>
      </c>
      <c r="H10" s="13">
        <v>7.4471254095918975E-3</v>
      </c>
      <c r="I10" s="13">
        <v>7.3116785301324955E-3</v>
      </c>
      <c r="J10" s="13">
        <v>7.2501139837507752E-3</v>
      </c>
      <c r="K10" s="13">
        <v>7.5671363087939821E-3</v>
      </c>
      <c r="L10" s="13">
        <v>7.918593622480867E-3</v>
      </c>
      <c r="M10" s="13">
        <v>8.129863683039952E-3</v>
      </c>
      <c r="N10" s="13">
        <v>8.1383617124031124E-3</v>
      </c>
      <c r="O10" s="13">
        <v>7.8444012067580351E-3</v>
      </c>
      <c r="P10" s="13">
        <v>7.6009141895548894E-3</v>
      </c>
      <c r="Q10" s="13">
        <v>7.4757068957804059E-3</v>
      </c>
      <c r="R10" s="13">
        <v>7.8323590003294211E-3</v>
      </c>
      <c r="S10" s="13">
        <v>8.4030976124532183E-3</v>
      </c>
      <c r="T10" s="13">
        <v>9.2215884845780263E-3</v>
      </c>
      <c r="U10" s="13">
        <v>9.8500788145185376E-3</v>
      </c>
      <c r="V10" s="13">
        <v>1.0110401754504257E-2</v>
      </c>
      <c r="W10" s="15">
        <f t="shared" si="2"/>
        <v>1.0222022363748275</v>
      </c>
      <c r="X10" s="15">
        <f t="shared" si="1"/>
        <v>1.0222022363748275</v>
      </c>
    </row>
    <row r="11" spans="1:24" x14ac:dyDescent="0.25">
      <c r="A11" s="5" t="s">
        <v>3</v>
      </c>
      <c r="B11" s="8">
        <v>6.9856565209519411E-2</v>
      </c>
      <c r="C11" s="8">
        <v>7.3437667939305853E-2</v>
      </c>
      <c r="D11" s="8">
        <v>8.3540959006332738E-2</v>
      </c>
      <c r="E11" s="8">
        <v>8.3084138051754838E-2</v>
      </c>
      <c r="F11" s="8">
        <v>8.1298467087466186E-2</v>
      </c>
      <c r="G11" s="8">
        <v>9.2513294065334303E-2</v>
      </c>
      <c r="H11" s="8">
        <v>0.10848121196646666</v>
      </c>
      <c r="I11" s="8">
        <v>0.11155282336342516</v>
      </c>
      <c r="J11" s="8">
        <v>0.12197880774242412</v>
      </c>
      <c r="K11" s="8">
        <v>0.11349480799492916</v>
      </c>
      <c r="L11" s="8">
        <v>0.10971822943089551</v>
      </c>
      <c r="M11" s="8">
        <v>0.10725774660910954</v>
      </c>
      <c r="N11" s="8">
        <v>0.10065843267203167</v>
      </c>
      <c r="O11" s="8">
        <v>0.10261946122472197</v>
      </c>
      <c r="P11" s="8">
        <v>9.4354383170214634E-2</v>
      </c>
      <c r="Q11" s="8">
        <v>0.11695772870365358</v>
      </c>
      <c r="R11" s="8">
        <v>0.11767222093840807</v>
      </c>
      <c r="S11" s="8">
        <v>0.12505786446768613</v>
      </c>
      <c r="T11" s="8">
        <v>0.11915751619722668</v>
      </c>
      <c r="U11" s="8">
        <v>0.11513516516328841</v>
      </c>
      <c r="V11" s="8">
        <v>0</v>
      </c>
      <c r="W11" s="18">
        <f t="shared" si="2"/>
        <v>0</v>
      </c>
      <c r="X11" s="14">
        <f t="shared" si="1"/>
        <v>0</v>
      </c>
    </row>
    <row r="12" spans="1:24" x14ac:dyDescent="0.25">
      <c r="A12" s="3" t="s">
        <v>5</v>
      </c>
      <c r="B12" s="9">
        <v>8.5547888712305623E-3</v>
      </c>
      <c r="C12" s="9">
        <v>1.1757503820254121E-2</v>
      </c>
      <c r="D12" s="9">
        <v>1.3456590263137504E-2</v>
      </c>
      <c r="E12" s="9">
        <v>1.4433876943723197E-2</v>
      </c>
      <c r="F12" s="9">
        <v>1.656529223706861E-2</v>
      </c>
      <c r="G12" s="9">
        <v>2.2924267988865266E-2</v>
      </c>
      <c r="H12" s="9">
        <v>2.3308793281983632E-2</v>
      </c>
      <c r="I12" s="9">
        <v>2.356869318000997E-2</v>
      </c>
      <c r="J12" s="9">
        <v>2.7248967917622758E-2</v>
      </c>
      <c r="K12" s="9">
        <v>2.8905383875538721E-2</v>
      </c>
      <c r="L12" s="9">
        <v>3.2125325039764528E-2</v>
      </c>
      <c r="M12" s="9">
        <v>3.1078904208256885E-2</v>
      </c>
      <c r="N12" s="9">
        <v>2.1185083176734423E-2</v>
      </c>
      <c r="O12" s="9">
        <v>2.1134854973374063E-2</v>
      </c>
      <c r="P12" s="9">
        <v>2.227332565993945E-2</v>
      </c>
      <c r="Q12" s="9">
        <v>2.2005655637153912E-2</v>
      </c>
      <c r="R12" s="9">
        <v>2.1267337637115448E-2</v>
      </c>
      <c r="S12" s="9">
        <v>2.1236586558705299E-2</v>
      </c>
      <c r="T12" s="9">
        <v>2.0687498574904643E-2</v>
      </c>
      <c r="U12" s="9">
        <v>1.9130748772646155E-2</v>
      </c>
      <c r="V12" s="9">
        <v>1.8414487435634466E-2</v>
      </c>
      <c r="W12" s="16">
        <f t="shared" si="2"/>
        <v>3.390933475171396</v>
      </c>
      <c r="X12" s="16">
        <f t="shared" si="1"/>
        <v>3.390933475171396</v>
      </c>
    </row>
    <row r="13" spans="1:24" x14ac:dyDescent="0.25">
      <c r="A13" s="5" t="s">
        <v>6</v>
      </c>
      <c r="B13" s="8">
        <v>0</v>
      </c>
      <c r="C13" s="8">
        <v>0</v>
      </c>
      <c r="D13" s="8">
        <v>0</v>
      </c>
      <c r="E13" s="8">
        <v>0</v>
      </c>
      <c r="F13" s="8">
        <v>0</v>
      </c>
      <c r="G13" s="8">
        <v>0</v>
      </c>
      <c r="H13" s="8">
        <v>0</v>
      </c>
      <c r="I13" s="8">
        <v>0</v>
      </c>
      <c r="J13" s="8">
        <v>0</v>
      </c>
      <c r="K13" s="8">
        <v>0</v>
      </c>
      <c r="L13" s="8">
        <v>0</v>
      </c>
      <c r="M13" s="8">
        <v>0</v>
      </c>
      <c r="N13" s="8">
        <v>0</v>
      </c>
      <c r="O13" s="8">
        <v>0</v>
      </c>
      <c r="P13" s="8">
        <v>2.3634683425232864E-6</v>
      </c>
      <c r="Q13" s="8">
        <v>2.5664631547718558E-4</v>
      </c>
      <c r="R13" s="8">
        <v>7.2276005841081278E-4</v>
      </c>
      <c r="S13" s="8">
        <v>1.4567461469456714E-3</v>
      </c>
      <c r="T13" s="8">
        <v>2.0358505131971975E-3</v>
      </c>
      <c r="U13" s="8">
        <v>2.6873320417473909E-3</v>
      </c>
      <c r="V13" s="8">
        <v>3.2755004631124709E-3</v>
      </c>
      <c r="W13" s="14">
        <f t="shared" si="2"/>
        <v>0.1072890328385001</v>
      </c>
      <c r="X13" s="14">
        <f t="shared" si="1"/>
        <v>0.1072890328385001</v>
      </c>
    </row>
    <row r="14" spans="1:24" x14ac:dyDescent="0.25">
      <c r="A14" s="3" t="s">
        <v>7</v>
      </c>
      <c r="B14" s="9">
        <v>0</v>
      </c>
      <c r="C14" s="9">
        <v>0</v>
      </c>
      <c r="D14" s="9">
        <v>0</v>
      </c>
      <c r="E14" s="9">
        <v>0</v>
      </c>
      <c r="F14" s="9">
        <v>0</v>
      </c>
      <c r="G14" s="9">
        <v>2.004008016032064E-3</v>
      </c>
      <c r="H14" s="9">
        <v>4.9534022724371249E-3</v>
      </c>
      <c r="I14" s="9">
        <v>6.4099844059957349E-3</v>
      </c>
      <c r="J14" s="9">
        <v>9.4376054193979157E-3</v>
      </c>
      <c r="K14" s="9">
        <v>8.7834580246641657E-3</v>
      </c>
      <c r="L14" s="9">
        <v>8.3107245353861402E-3</v>
      </c>
      <c r="M14" s="9">
        <v>7.6310243968911364E-3</v>
      </c>
      <c r="N14" s="9">
        <v>1.5368210660201881E-2</v>
      </c>
      <c r="O14" s="9">
        <v>1.4835634910666255E-2</v>
      </c>
      <c r="P14" s="9">
        <v>1.4313164282321022E-2</v>
      </c>
      <c r="Q14" s="9">
        <v>1.43839664334874E-2</v>
      </c>
      <c r="R14" s="9">
        <v>1.5524591050558787E-2</v>
      </c>
      <c r="S14" s="9">
        <v>1.480022701178735E-2</v>
      </c>
      <c r="T14" s="9">
        <v>1.5505037508509857E-2</v>
      </c>
      <c r="U14" s="9">
        <v>1.5599719461978072E-2</v>
      </c>
      <c r="V14" s="9">
        <v>1.526319338228249E-2</v>
      </c>
      <c r="W14" s="16">
        <f t="shared" si="2"/>
        <v>2.3296507222495197</v>
      </c>
      <c r="X14" s="16">
        <f t="shared" si="1"/>
        <v>2.3296507222495197</v>
      </c>
    </row>
    <row r="15" spans="1:24" x14ac:dyDescent="0.25">
      <c r="A15" s="5" t="s">
        <v>9</v>
      </c>
      <c r="B15" s="8">
        <v>0</v>
      </c>
      <c r="C15" s="8">
        <v>0</v>
      </c>
      <c r="D15" s="8">
        <v>0</v>
      </c>
      <c r="E15" s="8">
        <v>0</v>
      </c>
      <c r="F15" s="8">
        <v>0</v>
      </c>
      <c r="G15" s="8">
        <v>0</v>
      </c>
      <c r="H15" s="8">
        <v>0</v>
      </c>
      <c r="I15" s="8">
        <v>0</v>
      </c>
      <c r="J15" s="8">
        <v>0</v>
      </c>
      <c r="K15" s="8">
        <v>0</v>
      </c>
      <c r="L15" s="8">
        <v>0</v>
      </c>
      <c r="M15" s="8">
        <v>0</v>
      </c>
      <c r="N15" s="8">
        <v>0</v>
      </c>
      <c r="O15" s="8">
        <v>5.4507923793182716E-5</v>
      </c>
      <c r="P15" s="8">
        <v>9.6902202043454722E-5</v>
      </c>
      <c r="Q15" s="8">
        <v>1.1772766765008514E-4</v>
      </c>
      <c r="R15" s="8">
        <v>0</v>
      </c>
      <c r="S15" s="8">
        <v>0</v>
      </c>
      <c r="T15" s="8">
        <v>0</v>
      </c>
      <c r="U15" s="8">
        <v>0</v>
      </c>
      <c r="V15" s="8">
        <v>0</v>
      </c>
      <c r="W15" s="14">
        <f t="shared" si="2"/>
        <v>0</v>
      </c>
      <c r="X15" s="14">
        <f t="shared" si="1"/>
        <v>0</v>
      </c>
    </row>
    <row r="16" spans="1:24" x14ac:dyDescent="0.25">
      <c r="A16" s="3" t="s">
        <v>17</v>
      </c>
      <c r="B16" s="9">
        <v>5.5472851998632042E-2</v>
      </c>
      <c r="C16" s="9">
        <v>6.4040076451813394E-2</v>
      </c>
      <c r="D16" s="9">
        <v>6.2997231204609497E-2</v>
      </c>
      <c r="E16" s="9">
        <v>6.4864924001517055E-2</v>
      </c>
      <c r="F16" s="9">
        <v>7.256660381998524E-2</v>
      </c>
      <c r="G16" s="9">
        <v>7.6685285464546102E-2</v>
      </c>
      <c r="H16" s="9">
        <v>8.463055165468035E-2</v>
      </c>
      <c r="I16" s="9">
        <v>8.4114801574251843E-2</v>
      </c>
      <c r="J16" s="9">
        <v>3.5465763765873633E-2</v>
      </c>
      <c r="K16" s="9">
        <v>3.6090737110538444E-2</v>
      </c>
      <c r="L16" s="9">
        <v>8.6562899023839117E-3</v>
      </c>
      <c r="M16" s="9">
        <v>9.499846698170597E-3</v>
      </c>
      <c r="N16" s="9">
        <v>1.001993946436E-2</v>
      </c>
      <c r="O16" s="9">
        <v>1.0524769111544539E-2</v>
      </c>
      <c r="P16" s="9">
        <v>1.3377230818681803E-2</v>
      </c>
      <c r="Q16" s="9">
        <v>1.402136521712514E-2</v>
      </c>
      <c r="R16" s="9">
        <v>1.4516660356856601E-2</v>
      </c>
      <c r="S16" s="9">
        <v>2.0072758847052112E-2</v>
      </c>
      <c r="T16" s="9">
        <v>2.0746131069684717E-2</v>
      </c>
      <c r="U16" s="9">
        <v>2.1349360109437606E-2</v>
      </c>
      <c r="V16" s="9">
        <v>1.7065960701091953E-2</v>
      </c>
      <c r="W16" s="16">
        <f>V16*100</f>
        <v>1.7065960701091953</v>
      </c>
      <c r="X16" s="16">
        <f>V16*100</f>
        <v>1.7065960701091953</v>
      </c>
    </row>
    <row r="17" spans="1:24" x14ac:dyDescent="0.25">
      <c r="A17" s="4" t="s">
        <v>20</v>
      </c>
      <c r="B17" s="19">
        <f t="shared" ref="B17:V17" si="3">SUM(B5:B16)</f>
        <v>1</v>
      </c>
      <c r="C17" s="19">
        <f t="shared" si="3"/>
        <v>0.99999999999999989</v>
      </c>
      <c r="D17" s="19">
        <f t="shared" si="3"/>
        <v>1</v>
      </c>
      <c r="E17" s="19">
        <f t="shared" si="3"/>
        <v>1</v>
      </c>
      <c r="F17" s="19">
        <f t="shared" si="3"/>
        <v>1</v>
      </c>
      <c r="G17" s="19">
        <f t="shared" si="3"/>
        <v>0.99999999999999989</v>
      </c>
      <c r="H17" s="19">
        <f t="shared" si="3"/>
        <v>1</v>
      </c>
      <c r="I17" s="19">
        <f t="shared" si="3"/>
        <v>1</v>
      </c>
      <c r="J17" s="19">
        <f t="shared" si="3"/>
        <v>0.99999999999999989</v>
      </c>
      <c r="K17" s="19">
        <f t="shared" si="3"/>
        <v>1.0000000000000002</v>
      </c>
      <c r="L17" s="19">
        <f t="shared" si="3"/>
        <v>0.99999999999999989</v>
      </c>
      <c r="M17" s="19">
        <f t="shared" si="3"/>
        <v>1</v>
      </c>
      <c r="N17" s="19">
        <f t="shared" si="3"/>
        <v>1</v>
      </c>
      <c r="O17" s="19">
        <f t="shared" si="3"/>
        <v>1</v>
      </c>
      <c r="P17" s="19">
        <f t="shared" si="3"/>
        <v>1</v>
      </c>
      <c r="Q17" s="19">
        <f t="shared" si="3"/>
        <v>1.0000000000000002</v>
      </c>
      <c r="R17" s="19">
        <f t="shared" si="3"/>
        <v>0.99999999999999978</v>
      </c>
      <c r="S17" s="19">
        <f t="shared" si="3"/>
        <v>0.99999999999999989</v>
      </c>
      <c r="T17" s="19">
        <f t="shared" si="3"/>
        <v>1.0000000000000002</v>
      </c>
      <c r="U17" s="19">
        <f t="shared" si="3"/>
        <v>0.99999999999999989</v>
      </c>
      <c r="V17" s="19">
        <f t="shared" si="3"/>
        <v>1.0000029239853607</v>
      </c>
      <c r="W17" s="20">
        <f>SUM(W3:W16)</f>
        <v>2238.1125358601707</v>
      </c>
      <c r="X17" s="20">
        <f>SUM(X3:X16)</f>
        <v>2238.1125358601707</v>
      </c>
    </row>
    <row r="18" spans="1:24" x14ac:dyDescent="0.25">
      <c r="A18" s="21" t="s">
        <v>38</v>
      </c>
      <c r="B18" s="25">
        <v>19883.599999999999</v>
      </c>
      <c r="C18" s="25">
        <v>21399.100000000002</v>
      </c>
      <c r="D18" s="25">
        <v>24523.300000000003</v>
      </c>
      <c r="E18" s="25">
        <v>27421.599999999999</v>
      </c>
      <c r="F18" s="25">
        <v>30497.5</v>
      </c>
      <c r="G18" s="25">
        <v>32834.200000000004</v>
      </c>
      <c r="H18" s="25">
        <v>35248.5</v>
      </c>
      <c r="I18" s="25">
        <v>37706.800000000003</v>
      </c>
      <c r="J18" s="25">
        <v>40137.300000000003</v>
      </c>
      <c r="K18" s="25">
        <v>40860.899999999994</v>
      </c>
      <c r="L18" s="25">
        <v>40802.699999999997</v>
      </c>
      <c r="M18" s="25">
        <v>41095.4</v>
      </c>
      <c r="N18" s="25">
        <v>41826.6</v>
      </c>
      <c r="O18" s="25">
        <v>42195.7</v>
      </c>
      <c r="P18" s="25">
        <v>42310.7</v>
      </c>
      <c r="Q18" s="25">
        <v>42470.899999999994</v>
      </c>
      <c r="R18" s="25">
        <v>40677.4</v>
      </c>
      <c r="S18" s="25">
        <v>38235.9</v>
      </c>
      <c r="T18" s="25">
        <v>30699.699999999997</v>
      </c>
      <c r="U18" s="25">
        <v>28801.8</v>
      </c>
      <c r="V18" s="25">
        <v>28178.899999999998</v>
      </c>
      <c r="W18" s="23"/>
      <c r="X18" s="23"/>
    </row>
    <row r="19" spans="1:24" x14ac:dyDescent="0.25">
      <c r="A19" s="23"/>
      <c r="B19" s="23"/>
      <c r="C19" s="23"/>
      <c r="D19" s="23"/>
      <c r="E19" s="23"/>
      <c r="F19" s="23"/>
      <c r="G19" s="23"/>
      <c r="H19" s="23"/>
      <c r="I19" s="23"/>
      <c r="J19" s="23"/>
      <c r="K19" s="23"/>
      <c r="L19" s="23"/>
      <c r="M19" s="23"/>
      <c r="N19" s="23"/>
      <c r="O19" s="23"/>
      <c r="P19" s="23"/>
      <c r="Q19" s="23"/>
      <c r="R19" s="23"/>
      <c r="S19" s="23"/>
      <c r="T19" s="23"/>
      <c r="U19" s="23"/>
      <c r="V19" s="23"/>
      <c r="W19" s="24" t="s">
        <v>31</v>
      </c>
      <c r="X19" s="11">
        <f>X17-W17</f>
        <v>0</v>
      </c>
    </row>
  </sheetData>
  <mergeCells count="2">
    <mergeCell ref="A1:V1"/>
    <mergeCell ref="W1:X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Explanation</vt:lpstr>
      <vt:lpstr>Home Loans (APRA)</vt:lpstr>
      <vt:lpstr>Deposits (APRA)</vt:lpstr>
      <vt:lpstr>Credit Cards (APRA)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Ashurst</dc:creator>
  <cp:lastModifiedBy>Wright, Belinda</cp:lastModifiedBy>
  <dcterms:created xsi:type="dcterms:W3CDTF">2022-11-21T02:33:23Z</dcterms:created>
  <dcterms:modified xsi:type="dcterms:W3CDTF">2022-12-16T00:14:25Z</dcterms:modified>
</cp:coreProperties>
</file>